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e/Downloads/"/>
    </mc:Choice>
  </mc:AlternateContent>
  <xr:revisionPtr revIDLastSave="0" documentId="13_ncr:1_{38ACB19C-F6E9-E04B-8323-D4F33EA2293F}" xr6:coauthVersionLast="47" xr6:coauthVersionMax="47" xr10:uidLastSave="{00000000-0000-0000-0000-000000000000}"/>
  <bookViews>
    <workbookView xWindow="2780" yWindow="1500" windowWidth="28040" windowHeight="17440" activeTab="1" xr2:uid="{344F724B-3256-2A4A-AAB4-23ABEE5570BA}"/>
  </bookViews>
  <sheets>
    <sheet name="2024" sheetId="1" r:id="rId1"/>
    <sheet name="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6" i="2" l="1"/>
  <c r="E26" i="2" s="1"/>
  <c r="C25" i="2"/>
  <c r="E25" i="2" s="1"/>
  <c r="D24" i="2"/>
  <c r="C24" i="2"/>
  <c r="C23" i="2"/>
  <c r="C22" i="2"/>
  <c r="D22" i="2" s="1"/>
  <c r="D23" i="2"/>
  <c r="C20" i="2"/>
  <c r="C26" i="1"/>
  <c r="C27" i="1"/>
  <c r="E27" i="1"/>
  <c r="E26" i="1"/>
  <c r="C25" i="1"/>
  <c r="D25" i="1" s="1"/>
  <c r="C24" i="1"/>
  <c r="D24" i="1" s="1"/>
  <c r="C23" i="1"/>
  <c r="D23" i="1" s="1"/>
  <c r="C21" i="1"/>
</calcChain>
</file>

<file path=xl/sharedStrings.xml><?xml version="1.0" encoding="utf-8"?>
<sst xmlns="http://schemas.openxmlformats.org/spreadsheetml/2006/main" count="119" uniqueCount="44">
  <si>
    <t>TAHUN ANGGARAN 2024</t>
  </si>
  <si>
    <t>NO</t>
  </si>
  <si>
    <t>KEGIATAN/NAMA RBA</t>
  </si>
  <si>
    <t>ANGGARAN</t>
  </si>
  <si>
    <t>JUMLAH</t>
  </si>
  <si>
    <t>Kegiatan Mahasiswa</t>
  </si>
  <si>
    <t>Kegiatan Internasional</t>
  </si>
  <si>
    <t>KATEGORI KEGIATAN</t>
  </si>
  <si>
    <t>Mahasiswa</t>
  </si>
  <si>
    <t>Dosen</t>
  </si>
  <si>
    <t>Program Studi</t>
  </si>
  <si>
    <t>Kegiatan Dosen</t>
  </si>
  <si>
    <t>Kegiatan Program Studi</t>
  </si>
  <si>
    <t xml:space="preserve">KATEGORI SCOPE </t>
  </si>
  <si>
    <t>NASIONAL</t>
  </si>
  <si>
    <t>Kegiatan Nasional</t>
  </si>
  <si>
    <t>INTERNASIONAL</t>
  </si>
  <si>
    <t>REKAP RKAT PRODI S1 BISNIS DIGITAL</t>
  </si>
  <si>
    <t>Pengembangan Media dan Alat Laboratorium Bisnis Digital</t>
  </si>
  <si>
    <t>TOTAL</t>
  </si>
  <si>
    <t>Nasional</t>
  </si>
  <si>
    <t>Internasional</t>
  </si>
  <si>
    <t>Pelatihan dan sertifikasi mahasiswa</t>
  </si>
  <si>
    <t xml:space="preserve">Dosen Berkegiatan Tridharma di Asosiasi </t>
  </si>
  <si>
    <t>Pembentukan Jurnal Online</t>
  </si>
  <si>
    <t xml:space="preserve">Pengelolaan Web dan Media Sosial (BD) </t>
  </si>
  <si>
    <t xml:space="preserve"> MOU/MOA/Kerjasama dengan MNC dan Company Visit</t>
  </si>
  <si>
    <t>Sosialisasi Program Studi</t>
  </si>
  <si>
    <t xml:space="preserve">Kuliah Tamu (BD) </t>
  </si>
  <si>
    <t>Penyusunan dan Cetak Bahan Modul/Buku Ajar/RPS Prodi Bisnis Digital</t>
  </si>
  <si>
    <t>Evaluasi Kurikulum</t>
  </si>
  <si>
    <t>Pembentukan potensi mahasiswa baru</t>
  </si>
  <si>
    <t xml:space="preserve"> Pengelolaan Internasionalisasi Prodi</t>
  </si>
  <si>
    <t>Seminar Kolaborasi Internasional</t>
  </si>
  <si>
    <t>Mahasiswa melaksanakan kompetisi bisnis plan dan bisnis case</t>
  </si>
  <si>
    <t>Penelitian Kolaborasi Industri</t>
  </si>
  <si>
    <t>Dosen Berkegiatan Tridharma di PT Lain</t>
  </si>
  <si>
    <t xml:space="preserve"> Dosen Bersertifikat Kompetensi</t>
  </si>
  <si>
    <t>Artikel Ilmiah yang Dipublikasikan Dosen pada Seminar atau jurnal Internasional</t>
  </si>
  <si>
    <t>Pengelolaan Web dan Media Sosial</t>
  </si>
  <si>
    <t>MOU/MOA/Kerjasama</t>
  </si>
  <si>
    <t xml:space="preserve"> Sosialisasi Prodi</t>
  </si>
  <si>
    <t>Kuliah Tamu</t>
  </si>
  <si>
    <t>Akreditasi Program Studi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</si>
</sst>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7A25-5339-F443-9120-8433DB23195B}">
  <dimension ref="A1:E27"/>
  <sheetViews>
    <sheetView workbookViewId="0">
      <selection activeCell="A8" sqref="A8"/>
    </sheetView>
  </sheetViews>
  <sheetFormatPr baseColWidth="10" defaultRowHeight="16" x14ac:dyDescent="0.2"/>
  <cols>
    <col min="1" max="1" width="9.6640625" customWidth="1"/>
    <col min="2" max="2" width="105.33203125" bestFit="1" customWidth="1"/>
    <col min="3" max="3" width="14.6640625" bestFit="1" customWidth="1"/>
    <col min="4" max="4" width="17.1640625" bestFit="1" customWidth="1"/>
    <col min="5" max="5" width="16.33203125" bestFit="1" customWidth="1"/>
  </cols>
  <sheetData>
    <row r="1" spans="1:5" x14ac:dyDescent="0.2">
      <c r="A1" s="5" t="s">
        <v>17</v>
      </c>
      <c r="B1" s="5"/>
      <c r="C1" s="5"/>
    </row>
    <row r="2" spans="1:5" x14ac:dyDescent="0.2">
      <c r="A2" s="5" t="s">
        <v>0</v>
      </c>
      <c r="B2" s="5"/>
      <c r="C2" s="5"/>
    </row>
    <row r="3" spans="1:5" x14ac:dyDescent="0.2">
      <c r="A3" s="2"/>
      <c r="B3" s="2"/>
      <c r="C3" s="2"/>
    </row>
    <row r="4" spans="1:5" x14ac:dyDescent="0.2">
      <c r="A4" s="2" t="s">
        <v>1</v>
      </c>
      <c r="B4" s="2" t="s">
        <v>2</v>
      </c>
      <c r="C4" s="1" t="s">
        <v>3</v>
      </c>
      <c r="D4" s="4" t="s">
        <v>7</v>
      </c>
      <c r="E4" s="6" t="s">
        <v>13</v>
      </c>
    </row>
    <row r="5" spans="1:5" x14ac:dyDescent="0.2">
      <c r="A5" s="2">
        <v>1</v>
      </c>
      <c r="B5" s="2" t="s">
        <v>22</v>
      </c>
      <c r="C5" s="2">
        <v>30000000</v>
      </c>
      <c r="D5" t="s">
        <v>8</v>
      </c>
      <c r="E5" t="s">
        <v>14</v>
      </c>
    </row>
    <row r="6" spans="1:5" x14ac:dyDescent="0.2">
      <c r="A6" s="2">
        <v>2</v>
      </c>
      <c r="B6" s="2" t="s">
        <v>36</v>
      </c>
      <c r="C6" s="2">
        <v>15000000</v>
      </c>
      <c r="D6" t="s">
        <v>9</v>
      </c>
      <c r="E6" t="s">
        <v>14</v>
      </c>
    </row>
    <row r="7" spans="1:5" x14ac:dyDescent="0.2">
      <c r="A7" s="2">
        <v>3</v>
      </c>
      <c r="B7" s="2" t="s">
        <v>37</v>
      </c>
      <c r="C7" s="2">
        <v>15000000</v>
      </c>
      <c r="D7" t="s">
        <v>9</v>
      </c>
      <c r="E7" t="s">
        <v>14</v>
      </c>
    </row>
    <row r="8" spans="1:5" x14ac:dyDescent="0.2">
      <c r="A8" s="2">
        <v>4</v>
      </c>
      <c r="B8" s="2" t="s">
        <v>38</v>
      </c>
      <c r="C8" s="2">
        <v>60000000</v>
      </c>
      <c r="D8" t="s">
        <v>9</v>
      </c>
      <c r="E8" t="s">
        <v>16</v>
      </c>
    </row>
    <row r="9" spans="1:5" x14ac:dyDescent="0.2">
      <c r="A9" s="2">
        <v>5</v>
      </c>
      <c r="B9" s="2" t="s">
        <v>24</v>
      </c>
      <c r="C9" s="2">
        <v>10000000</v>
      </c>
      <c r="D9" t="s">
        <v>10</v>
      </c>
      <c r="E9" t="s">
        <v>14</v>
      </c>
    </row>
    <row r="10" spans="1:5" x14ac:dyDescent="0.2">
      <c r="A10" s="2">
        <v>6</v>
      </c>
      <c r="B10" s="2" t="s">
        <v>39</v>
      </c>
      <c r="C10" s="2">
        <v>10000000</v>
      </c>
      <c r="D10" t="s">
        <v>10</v>
      </c>
      <c r="E10" t="s">
        <v>14</v>
      </c>
    </row>
    <row r="11" spans="1:5" x14ac:dyDescent="0.2">
      <c r="A11" s="2">
        <v>7</v>
      </c>
      <c r="B11" s="2" t="s">
        <v>40</v>
      </c>
      <c r="C11" s="2">
        <v>10000000</v>
      </c>
      <c r="D11" t="s">
        <v>10</v>
      </c>
      <c r="E11" t="s">
        <v>14</v>
      </c>
    </row>
    <row r="12" spans="1:5" x14ac:dyDescent="0.2">
      <c r="A12" s="2">
        <v>8</v>
      </c>
      <c r="B12" s="2" t="s">
        <v>41</v>
      </c>
      <c r="C12" s="2">
        <v>10000000</v>
      </c>
      <c r="D12" t="s">
        <v>10</v>
      </c>
      <c r="E12" t="s">
        <v>14</v>
      </c>
    </row>
    <row r="13" spans="1:5" x14ac:dyDescent="0.2">
      <c r="A13" s="2">
        <v>9</v>
      </c>
      <c r="B13" s="2" t="s">
        <v>42</v>
      </c>
      <c r="C13" s="2">
        <v>25000000</v>
      </c>
      <c r="D13" t="s">
        <v>8</v>
      </c>
      <c r="E13" t="s">
        <v>14</v>
      </c>
    </row>
    <row r="14" spans="1:5" x14ac:dyDescent="0.2">
      <c r="A14" s="2">
        <v>10</v>
      </c>
      <c r="B14" s="2" t="s">
        <v>29</v>
      </c>
      <c r="C14">
        <v>31012381</v>
      </c>
      <c r="D14" t="s">
        <v>9</v>
      </c>
      <c r="E14" t="s">
        <v>14</v>
      </c>
    </row>
    <row r="15" spans="1:5" x14ac:dyDescent="0.2">
      <c r="A15" s="2">
        <v>11</v>
      </c>
      <c r="B15" s="2" t="s">
        <v>30</v>
      </c>
      <c r="C15" s="2">
        <v>20000000</v>
      </c>
      <c r="D15" t="s">
        <v>10</v>
      </c>
      <c r="E15" t="s">
        <v>14</v>
      </c>
    </row>
    <row r="16" spans="1:5" x14ac:dyDescent="0.2">
      <c r="A16" s="2">
        <v>12</v>
      </c>
      <c r="B16" s="2" t="s">
        <v>43</v>
      </c>
      <c r="C16" s="2">
        <v>44000000</v>
      </c>
      <c r="D16" t="s">
        <v>10</v>
      </c>
      <c r="E16" t="s">
        <v>14</v>
      </c>
    </row>
    <row r="17" spans="1:5" x14ac:dyDescent="0.2">
      <c r="A17" s="2">
        <v>13</v>
      </c>
      <c r="B17" s="2" t="s">
        <v>31</v>
      </c>
      <c r="C17" s="2">
        <v>20000000</v>
      </c>
      <c r="D17" t="s">
        <v>8</v>
      </c>
      <c r="E17" t="s">
        <v>14</v>
      </c>
    </row>
    <row r="18" spans="1:5" x14ac:dyDescent="0.2">
      <c r="A18" s="2">
        <v>14</v>
      </c>
      <c r="B18" s="2" t="s">
        <v>32</v>
      </c>
      <c r="C18" s="2">
        <v>15000000</v>
      </c>
      <c r="D18" t="s">
        <v>8</v>
      </c>
      <c r="E18" t="s">
        <v>16</v>
      </c>
    </row>
    <row r="19" spans="1:5" x14ac:dyDescent="0.2">
      <c r="A19" s="2">
        <v>15</v>
      </c>
      <c r="B19" s="2" t="s">
        <v>33</v>
      </c>
      <c r="C19" s="2">
        <v>30000000</v>
      </c>
      <c r="D19" t="s">
        <v>10</v>
      </c>
      <c r="E19" t="s">
        <v>16</v>
      </c>
    </row>
    <row r="20" spans="1:5" x14ac:dyDescent="0.2">
      <c r="A20" s="2">
        <v>16</v>
      </c>
      <c r="B20" s="2" t="s">
        <v>34</v>
      </c>
      <c r="C20" s="2">
        <v>20000000</v>
      </c>
      <c r="D20" t="s">
        <v>8</v>
      </c>
      <c r="E20" t="s">
        <v>14</v>
      </c>
    </row>
    <row r="21" spans="1:5" x14ac:dyDescent="0.2">
      <c r="A21" s="5" t="s">
        <v>4</v>
      </c>
      <c r="B21" s="5"/>
      <c r="C21" s="1">
        <f>SUM(C5:C20)</f>
        <v>365012381</v>
      </c>
    </row>
    <row r="23" spans="1:5" x14ac:dyDescent="0.2">
      <c r="B23" s="2" t="s">
        <v>5</v>
      </c>
      <c r="C23">
        <f>C5+C13+C17+C18+C20</f>
        <v>110000000</v>
      </c>
      <c r="D23">
        <f>C23/C21*100</f>
        <v>30.135964072955652</v>
      </c>
    </row>
    <row r="24" spans="1:5" x14ac:dyDescent="0.2">
      <c r="B24" s="2" t="s">
        <v>11</v>
      </c>
      <c r="C24">
        <f>C6+C7+C8+C14</f>
        <v>121012381</v>
      </c>
      <c r="D24">
        <f>C24/C21*100</f>
        <v>33.152952419989283</v>
      </c>
    </row>
    <row r="25" spans="1:5" x14ac:dyDescent="0.2">
      <c r="B25" s="2" t="s">
        <v>12</v>
      </c>
      <c r="C25">
        <f>C9+C10+C11+C12+C15+C16+C19</f>
        <v>134000000</v>
      </c>
      <c r="D25">
        <f>C25/C21*100</f>
        <v>36.711083507055065</v>
      </c>
    </row>
    <row r="26" spans="1:5" x14ac:dyDescent="0.2">
      <c r="B26" s="2" t="s">
        <v>6</v>
      </c>
      <c r="C26">
        <f>C8+C18+C19</f>
        <v>105000000</v>
      </c>
      <c r="E26">
        <f>C26/C21*100</f>
        <v>28.766147524184937</v>
      </c>
    </row>
    <row r="27" spans="1:5" x14ac:dyDescent="0.2">
      <c r="B27" s="2" t="s">
        <v>15</v>
      </c>
      <c r="C27">
        <f>C5+C6+C7+C9+C10+C11+C12+C13+C14+C15+C16+C17+C20</f>
        <v>260012381</v>
      </c>
      <c r="E27">
        <f>C27/C21*100</f>
        <v>71.23385247581507</v>
      </c>
    </row>
  </sheetData>
  <mergeCells count="3">
    <mergeCell ref="A1:C1"/>
    <mergeCell ref="A2:C2"/>
    <mergeCell ref="A21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A094-04EA-C945-8228-633E01F271F1}">
  <dimension ref="A1:E26"/>
  <sheetViews>
    <sheetView tabSelected="1" topLeftCell="A5" zoomScale="150" workbookViewId="0">
      <selection activeCell="C27" sqref="C27"/>
    </sheetView>
  </sheetViews>
  <sheetFormatPr baseColWidth="10" defaultRowHeight="16" x14ac:dyDescent="0.2"/>
  <cols>
    <col min="2" max="2" width="70.83203125" customWidth="1"/>
    <col min="3" max="3" width="16.83203125" customWidth="1"/>
    <col min="4" max="4" width="17.1640625" bestFit="1" customWidth="1"/>
    <col min="5" max="5" width="16.33203125" bestFit="1" customWidth="1"/>
  </cols>
  <sheetData>
    <row r="1" spans="1:5" x14ac:dyDescent="0.2">
      <c r="A1" s="5" t="s">
        <v>17</v>
      </c>
      <c r="B1" s="5"/>
      <c r="C1" s="5"/>
    </row>
    <row r="2" spans="1:5" x14ac:dyDescent="0.2">
      <c r="A2" s="5" t="s">
        <v>0</v>
      </c>
      <c r="B2" s="5"/>
      <c r="C2" s="5"/>
    </row>
    <row r="3" spans="1:5" x14ac:dyDescent="0.2">
      <c r="A3" s="3"/>
      <c r="B3" s="3"/>
      <c r="C3" s="3"/>
    </row>
    <row r="4" spans="1:5" x14ac:dyDescent="0.2">
      <c r="A4" s="3" t="s">
        <v>1</v>
      </c>
      <c r="B4" s="3" t="s">
        <v>2</v>
      </c>
      <c r="C4" s="3" t="s">
        <v>3</v>
      </c>
      <c r="D4" s="4" t="s">
        <v>7</v>
      </c>
      <c r="E4" s="6" t="s">
        <v>13</v>
      </c>
    </row>
    <row r="5" spans="1:5" x14ac:dyDescent="0.2">
      <c r="A5" s="2">
        <v>1</v>
      </c>
      <c r="B5" s="2" t="s">
        <v>22</v>
      </c>
      <c r="C5" s="2">
        <v>30000000</v>
      </c>
      <c r="D5" t="s">
        <v>8</v>
      </c>
      <c r="E5" t="s">
        <v>20</v>
      </c>
    </row>
    <row r="6" spans="1:5" x14ac:dyDescent="0.2">
      <c r="A6" s="2">
        <v>2</v>
      </c>
      <c r="B6" s="2" t="s">
        <v>23</v>
      </c>
      <c r="C6" s="2">
        <v>7100000</v>
      </c>
      <c r="D6" t="s">
        <v>9</v>
      </c>
      <c r="E6" t="s">
        <v>20</v>
      </c>
    </row>
    <row r="7" spans="1:5" x14ac:dyDescent="0.2">
      <c r="A7" s="2">
        <v>3</v>
      </c>
      <c r="B7" s="2" t="s">
        <v>24</v>
      </c>
      <c r="C7" s="2">
        <v>7200000</v>
      </c>
      <c r="D7" t="s">
        <v>10</v>
      </c>
      <c r="E7" s="7" t="s">
        <v>20</v>
      </c>
    </row>
    <row r="8" spans="1:5" x14ac:dyDescent="0.2">
      <c r="A8" s="2">
        <v>4</v>
      </c>
      <c r="B8" s="2" t="s">
        <v>25</v>
      </c>
      <c r="C8" s="2">
        <v>15000000</v>
      </c>
      <c r="D8" t="s">
        <v>10</v>
      </c>
      <c r="E8" t="s">
        <v>20</v>
      </c>
    </row>
    <row r="9" spans="1:5" x14ac:dyDescent="0.2">
      <c r="A9" s="2">
        <v>5</v>
      </c>
      <c r="B9" s="2" t="s">
        <v>26</v>
      </c>
      <c r="C9" s="2">
        <v>32500000</v>
      </c>
      <c r="D9" t="s">
        <v>10</v>
      </c>
      <c r="E9" t="s">
        <v>20</v>
      </c>
    </row>
    <row r="10" spans="1:5" x14ac:dyDescent="0.2">
      <c r="A10" s="2">
        <v>6</v>
      </c>
      <c r="B10" s="2" t="s">
        <v>27</v>
      </c>
      <c r="C10" s="2">
        <v>10000000</v>
      </c>
      <c r="D10" t="s">
        <v>10</v>
      </c>
      <c r="E10" t="s">
        <v>20</v>
      </c>
    </row>
    <row r="11" spans="1:5" x14ac:dyDescent="0.2">
      <c r="A11" s="2">
        <v>7</v>
      </c>
      <c r="B11" s="2" t="s">
        <v>28</v>
      </c>
      <c r="C11" s="2">
        <v>30000000</v>
      </c>
      <c r="D11" t="s">
        <v>8</v>
      </c>
      <c r="E11" t="s">
        <v>20</v>
      </c>
    </row>
    <row r="12" spans="1:5" x14ac:dyDescent="0.2">
      <c r="A12" s="2">
        <v>8</v>
      </c>
      <c r="B12" s="2" t="s">
        <v>29</v>
      </c>
      <c r="C12" s="2">
        <v>30333731</v>
      </c>
      <c r="D12" t="s">
        <v>9</v>
      </c>
      <c r="E12" t="s">
        <v>20</v>
      </c>
    </row>
    <row r="13" spans="1:5" x14ac:dyDescent="0.2">
      <c r="A13" s="2">
        <v>9</v>
      </c>
      <c r="B13" s="2" t="s">
        <v>30</v>
      </c>
      <c r="C13" s="2">
        <v>32500000</v>
      </c>
      <c r="D13" t="s">
        <v>10</v>
      </c>
      <c r="E13" t="s">
        <v>20</v>
      </c>
    </row>
    <row r="14" spans="1:5" x14ac:dyDescent="0.2">
      <c r="A14" s="2">
        <v>10</v>
      </c>
      <c r="B14" s="2" t="s">
        <v>31</v>
      </c>
      <c r="C14" s="2">
        <v>25000000</v>
      </c>
      <c r="D14" t="s">
        <v>8</v>
      </c>
      <c r="E14" t="s">
        <v>20</v>
      </c>
    </row>
    <row r="15" spans="1:5" x14ac:dyDescent="0.2">
      <c r="A15" s="2">
        <v>11</v>
      </c>
      <c r="B15" s="2" t="s">
        <v>32</v>
      </c>
      <c r="C15" s="2">
        <v>22500000</v>
      </c>
      <c r="D15" t="s">
        <v>8</v>
      </c>
      <c r="E15" t="s">
        <v>21</v>
      </c>
    </row>
    <row r="16" spans="1:5" x14ac:dyDescent="0.2">
      <c r="A16" s="2">
        <v>12</v>
      </c>
      <c r="B16" s="2" t="s">
        <v>33</v>
      </c>
      <c r="C16" s="2">
        <v>30000000</v>
      </c>
      <c r="D16" t="s">
        <v>10</v>
      </c>
      <c r="E16" t="s">
        <v>21</v>
      </c>
    </row>
    <row r="17" spans="1:5" x14ac:dyDescent="0.2">
      <c r="A17" s="2">
        <v>13</v>
      </c>
      <c r="B17" s="2" t="s">
        <v>34</v>
      </c>
      <c r="C17" s="2">
        <v>20000000</v>
      </c>
      <c r="D17" t="s">
        <v>8</v>
      </c>
      <c r="E17" t="s">
        <v>21</v>
      </c>
    </row>
    <row r="18" spans="1:5" x14ac:dyDescent="0.2">
      <c r="A18" s="2">
        <v>14</v>
      </c>
      <c r="B18" s="2" t="s">
        <v>35</v>
      </c>
      <c r="C18" s="1">
        <v>60000000</v>
      </c>
      <c r="D18" t="s">
        <v>9</v>
      </c>
      <c r="E18" t="s">
        <v>21</v>
      </c>
    </row>
    <row r="19" spans="1:5" x14ac:dyDescent="0.2">
      <c r="A19" s="2">
        <v>15</v>
      </c>
      <c r="B19" s="2" t="s">
        <v>18</v>
      </c>
      <c r="C19" s="2">
        <v>20000000</v>
      </c>
      <c r="D19" t="s">
        <v>8</v>
      </c>
      <c r="E19" t="s">
        <v>20</v>
      </c>
    </row>
    <row r="20" spans="1:5" x14ac:dyDescent="0.2">
      <c r="A20" s="5" t="s">
        <v>19</v>
      </c>
      <c r="B20" s="5"/>
      <c r="C20" s="1">
        <f>SUM(C5:C19)</f>
        <v>372133731</v>
      </c>
    </row>
    <row r="22" spans="1:5" x14ac:dyDescent="0.2">
      <c r="B22" s="2" t="s">
        <v>5</v>
      </c>
      <c r="C22">
        <f>C5+C11+C14+C15+C19+C17</f>
        <v>147500000</v>
      </c>
      <c r="D22">
        <f>C22/C20*100</f>
        <v>39.636288708265468</v>
      </c>
    </row>
    <row r="23" spans="1:5" x14ac:dyDescent="0.2">
      <c r="B23" s="2" t="s">
        <v>11</v>
      </c>
      <c r="C23">
        <f>C6+C12+C18</f>
        <v>97433731</v>
      </c>
      <c r="D23">
        <f>C23/C20*100</f>
        <v>26.182450792132034</v>
      </c>
    </row>
    <row r="24" spans="1:5" x14ac:dyDescent="0.2">
      <c r="B24" s="2" t="s">
        <v>12</v>
      </c>
      <c r="C24">
        <f>C7+C8+C9+C10+C13+C16</f>
        <v>127200000</v>
      </c>
      <c r="D24">
        <f>C24/C20*(100)</f>
        <v>34.181260499602494</v>
      </c>
    </row>
    <row r="25" spans="1:5" x14ac:dyDescent="0.2">
      <c r="B25" s="2" t="s">
        <v>6</v>
      </c>
      <c r="C25">
        <f>C15+C16+C17+C18</f>
        <v>132500000</v>
      </c>
      <c r="E25">
        <f>C25/C20*100</f>
        <v>35.605479687085932</v>
      </c>
    </row>
    <row r="26" spans="1:5" x14ac:dyDescent="0.2">
      <c r="B26" s="2" t="s">
        <v>15</v>
      </c>
      <c r="C26">
        <f>C5+C6+C7+C8+C9+C10+C11+C12+C13+C14+C19</f>
        <v>239633731</v>
      </c>
      <c r="E26">
        <f>C26/C20*100</f>
        <v>64.394520312914068</v>
      </c>
    </row>
  </sheetData>
  <mergeCells count="3">
    <mergeCell ref="A1:C1"/>
    <mergeCell ref="A2:C2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Safitri</dc:creator>
  <cp:lastModifiedBy>Anita Safitri</cp:lastModifiedBy>
  <dcterms:created xsi:type="dcterms:W3CDTF">2026-08-13T04:38:30Z</dcterms:created>
  <dcterms:modified xsi:type="dcterms:W3CDTF">2026-08-13T09:23:52Z</dcterms:modified>
</cp:coreProperties>
</file>