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MvJU5aHW6EVEdaa1gaEYQzqDlpDZn7nMDoqH1QiccL8="/>
    </ext>
  </extLst>
</workbook>
</file>

<file path=xl/sharedStrings.xml><?xml version="1.0" encoding="utf-8"?>
<sst xmlns="http://schemas.openxmlformats.org/spreadsheetml/2006/main" count="419" uniqueCount="174">
  <si>
    <t>CURRICULAR OVERVIEW</t>
  </si>
  <si>
    <t>UNDERGRADUATE PROGRAM IN SOCIOLOGY  7 SEMESTERS (144CU/ 228,96 ECTS)</t>
  </si>
  <si>
    <t>Code</t>
  </si>
  <si>
    <t>Course</t>
  </si>
  <si>
    <t>Credit Units per Semester</t>
  </si>
  <si>
    <t>CP/ ECTS</t>
  </si>
  <si>
    <t xml:space="preserve">Workload </t>
  </si>
  <si>
    <t>Method of Teaching</t>
  </si>
  <si>
    <t>Form and Duration of Examinations</t>
  </si>
  <si>
    <t>Weight of exam related to final grade</t>
  </si>
  <si>
    <t>1.</t>
  </si>
  <si>
    <t>2.</t>
  </si>
  <si>
    <t>3.</t>
  </si>
  <si>
    <t>4.</t>
  </si>
  <si>
    <t>5.</t>
  </si>
  <si>
    <t>Hours in Class</t>
  </si>
  <si>
    <t>Hours in structured assignment</t>
  </si>
  <si>
    <t>Hours 
Self-Study</t>
  </si>
  <si>
    <t>Practice</t>
  </si>
  <si>
    <t>i.e. lecture course, seminar</t>
  </si>
  <si>
    <t>Exam paper</t>
  </si>
  <si>
    <t>Assignment</t>
  </si>
  <si>
    <t>Participation</t>
  </si>
  <si>
    <t>Performance</t>
  </si>
  <si>
    <t>Product/Project</t>
  </si>
  <si>
    <t>Semester 1</t>
  </si>
  <si>
    <t>Introduction to Educational Science</t>
  </si>
  <si>
    <t>Case Study</t>
  </si>
  <si>
    <t>EP (200 Min)</t>
  </si>
  <si>
    <t>Introduction to Cultural Anthropology</t>
  </si>
  <si>
    <t xml:space="preserve"> Case Study</t>
  </si>
  <si>
    <t>EP (90 Min)</t>
  </si>
  <si>
    <t>Introduction to Economics</t>
  </si>
  <si>
    <t>EP (120 Min)</t>
  </si>
  <si>
    <t>Introduction to Political Science</t>
  </si>
  <si>
    <t>PE (200 Min)</t>
  </si>
  <si>
    <t>Introduction to Sociology</t>
  </si>
  <si>
    <t xml:space="preserve">Case Study </t>
  </si>
  <si>
    <t>Introduction to Social Statistics</t>
  </si>
  <si>
    <t>EP (180 Min)</t>
  </si>
  <si>
    <t>Introduction to Social Research Methodology</t>
  </si>
  <si>
    <t>EP(180 Min)</t>
  </si>
  <si>
    <t>Pancasila Education</t>
  </si>
  <si>
    <t>Indonesian language</t>
  </si>
  <si>
    <t>Physical Education and Fitness</t>
  </si>
  <si>
    <t>Project Based Learning</t>
  </si>
  <si>
    <t>Semester 2</t>
  </si>
  <si>
    <t>Classical Sociological Theories</t>
  </si>
  <si>
    <t>EP (150 Min)</t>
  </si>
  <si>
    <t>Applied Social Statistics</t>
  </si>
  <si>
    <t>Socio-Cultural Change</t>
  </si>
  <si>
    <t>Social Stratification and Inequality</t>
  </si>
  <si>
    <t>Quantitative Sociological Research Methods</t>
  </si>
  <si>
    <t>Economic and Industrial Sociology</t>
  </si>
  <si>
    <t>Sociology of Law</t>
  </si>
  <si>
    <t>Digital Literacy</t>
  </si>
  <si>
    <t>Civic education</t>
  </si>
  <si>
    <t>Religion Education</t>
  </si>
  <si>
    <t>Semester 3</t>
  </si>
  <si>
    <t>Modern Sociological Theories</t>
  </si>
  <si>
    <t>Pe (340 Min)</t>
  </si>
  <si>
    <t>Qualitative Sociological Research Methods</t>
  </si>
  <si>
    <t>Social Problems</t>
  </si>
  <si>
    <t>Rural Sociology</t>
  </si>
  <si>
    <t>Pr (200 Min)</t>
  </si>
  <si>
    <t>Sociology of Gender</t>
  </si>
  <si>
    <t>Sociology of Population and Health</t>
  </si>
  <si>
    <t xml:space="preserve"> Project Based Learning</t>
  </si>
  <si>
    <t>Sociology of Religion</t>
  </si>
  <si>
    <t>Sociology of Education</t>
  </si>
  <si>
    <t>Sociology of Communication</t>
  </si>
  <si>
    <t>Project  Based Learning</t>
  </si>
  <si>
    <t>Pr (340Min)</t>
  </si>
  <si>
    <t>Semester 4</t>
  </si>
  <si>
    <t>Critical and Postmodern Theories</t>
  </si>
  <si>
    <t>Urban Sociology</t>
  </si>
  <si>
    <t>Sociology of the Family</t>
  </si>
  <si>
    <t>EP (340 Min)</t>
  </si>
  <si>
    <t xml:space="preserve">Political Sociology </t>
  </si>
  <si>
    <t>Pr (340 Min)</t>
  </si>
  <si>
    <t>Sociology of Development</t>
  </si>
  <si>
    <t xml:space="preserve">Culture Studies </t>
  </si>
  <si>
    <t>Virtual/Cyber ​​Sociology</t>
  </si>
  <si>
    <t>Social Enterpreneurship</t>
  </si>
  <si>
    <t>Big Data Analysis for Sociology</t>
  </si>
  <si>
    <t>Organizational Sociology</t>
  </si>
  <si>
    <t xml:space="preserve">A Study of Sociology Learning in High Schools </t>
  </si>
  <si>
    <t>Semester 5</t>
  </si>
  <si>
    <t xml:space="preserve"> </t>
  </si>
  <si>
    <t>MBKM-BKP Course 1</t>
  </si>
  <si>
    <t>MBKM-BKP Course 2</t>
  </si>
  <si>
    <t>Pe (510 Min)</t>
  </si>
  <si>
    <t>MBKM-BKP Course 3</t>
  </si>
  <si>
    <t>MBKM-BKP Course 4</t>
  </si>
  <si>
    <t>MBKM-BKP Course 5</t>
  </si>
  <si>
    <t>MBKM-BKP Course 6</t>
  </si>
  <si>
    <t>MBKM-BKP Course 7</t>
  </si>
  <si>
    <t>Ep (340 Min)</t>
  </si>
  <si>
    <t>MBKM-BKP Course 8</t>
  </si>
  <si>
    <t>Sociology of Curriculum</t>
  </si>
  <si>
    <t>Critical Education</t>
  </si>
  <si>
    <t>EP ( 200 Min)</t>
  </si>
  <si>
    <t>Semester 6</t>
  </si>
  <si>
    <t>Pe (200 Min)</t>
  </si>
  <si>
    <t>Undergraduate Thesis Proposal</t>
  </si>
  <si>
    <t>Semester 7</t>
  </si>
  <si>
    <t xml:space="preserve">Model of Community Empowerment </t>
  </si>
  <si>
    <t>Sociology of Inclusive Society</t>
  </si>
  <si>
    <t>Sociology of Knowledge</t>
  </si>
  <si>
    <t>Educational Policy Studies in Indonesia</t>
  </si>
  <si>
    <t>Undergraduate Thesis</t>
  </si>
  <si>
    <t>Semester 8</t>
  </si>
  <si>
    <t>Pr (120 Min)</t>
  </si>
  <si>
    <t>Total</t>
  </si>
  <si>
    <t>Elective courses:</t>
  </si>
  <si>
    <t xml:space="preserve">Environmental Sociology </t>
  </si>
  <si>
    <t xml:space="preserve">Sociology of Disaster </t>
  </si>
  <si>
    <t xml:space="preserve">Cultural Sociology </t>
  </si>
  <si>
    <t xml:space="preserve">Adult Education </t>
  </si>
  <si>
    <t xml:space="preserve">Social Mapping for Development </t>
  </si>
  <si>
    <t xml:space="preserve">Poverty Problems </t>
  </si>
  <si>
    <t xml:space="preserve">Multicultural Education </t>
  </si>
  <si>
    <t xml:space="preserve">Sociology of Corruption </t>
  </si>
  <si>
    <t xml:space="preserve">Higher Education Studies </t>
  </si>
  <si>
    <t xml:space="preserve">Sociology of Tourism </t>
  </si>
  <si>
    <t xml:space="preserve">A Study of education and gender </t>
  </si>
  <si>
    <t xml:space="preserve">Consumer Culture </t>
  </si>
  <si>
    <t xml:space="preserve">A Study of Violence in Schools </t>
  </si>
  <si>
    <t>Courses of MBKM-BKP</t>
  </si>
  <si>
    <t>Industrial Internship</t>
  </si>
  <si>
    <t>Program Evaluation Internship</t>
  </si>
  <si>
    <t>Program Planning Internship</t>
  </si>
  <si>
    <t>Human Resource Management</t>
  </si>
  <si>
    <t>Gender, Human Rights, and Industrial Issues Study</t>
  </si>
  <si>
    <t>Human Resources and Work Ethic Study</t>
  </si>
  <si>
    <t>Industrial Issues Study</t>
  </si>
  <si>
    <t>State, Market, and Social Policy</t>
  </si>
  <si>
    <t>Industrial Internship Project Writing Techniques</t>
  </si>
  <si>
    <t>Industrial Internship Project Dissemination</t>
  </si>
  <si>
    <t>Research Internship</t>
  </si>
  <si>
    <t>Research Internship - Program Evaluation Research</t>
  </si>
  <si>
    <t>Research Internship - Program Planning</t>
  </si>
  <si>
    <t>Research Internship - Data Collection</t>
  </si>
  <si>
    <t>Research Internship - Scientific Article Writing Techniques</t>
  </si>
  <si>
    <t>Research Internship - Research Instrument Development</t>
  </si>
  <si>
    <t>Research Internship - Scientific Dissemination</t>
  </si>
  <si>
    <t xml:space="preserve">  </t>
  </si>
  <si>
    <t>Notes</t>
  </si>
  <si>
    <t>GD:</t>
  </si>
  <si>
    <t>Group Discussion</t>
  </si>
  <si>
    <t>S:</t>
  </si>
  <si>
    <t>Simulation</t>
  </si>
  <si>
    <t>D:</t>
  </si>
  <si>
    <t>Demonstration</t>
  </si>
  <si>
    <t>Sv:</t>
  </si>
  <si>
    <t>Survey</t>
  </si>
  <si>
    <t>CS:</t>
  </si>
  <si>
    <t>CoL:</t>
  </si>
  <si>
    <t>Collaborative Learning</t>
  </si>
  <si>
    <t>CL:</t>
  </si>
  <si>
    <t>Cooperative Learning</t>
  </si>
  <si>
    <t>PBL:</t>
  </si>
  <si>
    <t>Problem-based Learning</t>
  </si>
  <si>
    <t>PjBL</t>
  </si>
  <si>
    <t>Project-based Learning</t>
  </si>
  <si>
    <t>PcBL:</t>
  </si>
  <si>
    <t>Practice-based Learning</t>
  </si>
  <si>
    <t>WBL:</t>
  </si>
  <si>
    <t>Work-based Learning</t>
  </si>
  <si>
    <t>EP:</t>
  </si>
  <si>
    <t>Exam Paper</t>
  </si>
  <si>
    <t>Pe:</t>
  </si>
  <si>
    <t>Pr:</t>
  </si>
  <si>
    <t>Product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</si>
</sst>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4">
    <font>
      <sz val="11.0"/>
      <color rgb="FF000000"/>
      <name val="Arial"/>
      <scheme val="minor"/>
    </font>
    <font>
      <b/>
      <sz val="14.0"/>
      <color theme="1"/>
      <name val="Arial"/>
    </font>
    <font/>
    <font>
      <b/>
      <sz val="8.0"/>
      <color theme="1"/>
      <name val="Arial"/>
    </font>
    <font>
      <b/>
      <sz val="8.0"/>
      <color rgb="FF000000"/>
      <name val="Arial"/>
    </font>
    <font>
      <sz val="8.0"/>
      <color theme="1"/>
      <name val="Arial"/>
    </font>
    <font>
      <b/>
      <sz val="9.0"/>
      <color theme="1"/>
      <name val="Arial"/>
    </font>
    <font>
      <sz val="9.0"/>
      <color rgb="FF000000"/>
      <name val="Arial"/>
    </font>
    <font>
      <sz val="9.0"/>
      <color theme="1"/>
      <name val="Arial"/>
    </font>
    <font>
      <sz val="8.0"/>
      <color rgb="FF000000"/>
      <name val="Arial"/>
    </font>
    <font>
      <sz val="11.0"/>
      <color rgb="FF000000"/>
      <name val="Arial"/>
    </font>
    <font>
      <sz val="9.0"/>
      <color rgb="FF222222"/>
      <name val="Arial"/>
    </font>
    <font>
      <i/>
      <sz val="9.0"/>
      <color theme="1"/>
      <name val="Arial"/>
    </font>
    <font>
      <sz val="9.0"/>
      <color rgb="FF333333"/>
      <name val="Arial"/>
    </font>
    <font>
      <b/>
      <sz val="9.0"/>
      <color rgb="FF000000"/>
      <name val="Arial"/>
    </font>
    <font>
      <sz val="10.0"/>
      <color rgb="FF000000"/>
      <name val="Arial"/>
    </font>
    <font>
      <b/>
      <sz val="12.0"/>
      <color theme="1"/>
      <name val="Arial"/>
    </font>
    <font>
      <b/>
      <sz val="12.0"/>
      <color rgb="FF000000"/>
      <name val="Arial"/>
    </font>
    <font>
      <sz val="12.0"/>
      <color theme="1"/>
      <name val="Arial"/>
    </font>
    <font>
      <sz val="11.0"/>
      <color theme="1"/>
      <name val="Arial"/>
    </font>
    <font>
      <sz val="11.0"/>
      <color rgb="FF000000"/>
      <name val="Calibri"/>
    </font>
    <font>
      <sz val="11.0"/>
      <color theme="1"/>
      <name val="Calibri"/>
    </font>
    <font>
      <b/>
      <i/>
      <sz val="8.0"/>
      <color theme="1"/>
      <name val="Arial"/>
    </font>
    <font>
      <color theme="1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rgb="FFD8D8D8"/>
        <bgColor rgb="FFD8D8D8"/>
      </patternFill>
    </fill>
    <fill>
      <patternFill patternType="solid">
        <fgColor rgb="FF99CCFF"/>
        <bgColor rgb="FF99CCFF"/>
      </patternFill>
    </fill>
    <fill>
      <patternFill patternType="solid">
        <fgColor rgb="FFBFBFBF"/>
        <bgColor rgb="FFBFBFB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E5B8B7"/>
        <bgColor rgb="FFE5B8B7"/>
      </patternFill>
    </fill>
  </fills>
  <borders count="30">
    <border/>
    <border>
      <left/>
      <right/>
      <top/>
      <bottom/>
    </border>
    <border>
      <left/>
      <top/>
    </border>
    <border>
      <top/>
    </border>
    <border>
      <left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 style="thin">
        <color rgb="FF000000"/>
      </right>
      <top/>
      <bottom/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 style="thin">
        <color rgb="FF000000"/>
      </left>
      <right/>
      <top/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1" fillId="2" fontId="1" numFmtId="9" xfId="0" applyAlignment="1" applyBorder="1" applyFont="1" applyNumberFormat="1">
      <alignment horizontal="center"/>
    </xf>
    <xf borderId="2" fillId="2" fontId="1" numFmtId="0" xfId="0" applyAlignment="1" applyBorder="1" applyFont="1">
      <alignment horizontal="center"/>
    </xf>
    <xf borderId="3" fillId="0" fontId="2" numFmtId="0" xfId="0" applyBorder="1" applyFont="1"/>
    <xf borderId="4" fillId="0" fontId="2" numFmtId="0" xfId="0" applyBorder="1" applyFont="1"/>
    <xf borderId="5" fillId="3" fontId="3" numFmtId="0" xfId="0" applyAlignment="1" applyBorder="1" applyFill="1" applyFont="1">
      <alignment horizontal="center" shrinkToFit="0" vertical="center" wrapText="1"/>
    </xf>
    <xf borderId="6" fillId="3" fontId="3" numFmtId="0" xfId="0" applyAlignment="1" applyBorder="1" applyFont="1">
      <alignment horizontal="center" shrinkToFit="0" vertical="center" wrapText="1"/>
    </xf>
    <xf borderId="7" fillId="0" fontId="2" numFmtId="0" xfId="0" applyBorder="1" applyFont="1"/>
    <xf borderId="8" fillId="0" fontId="2" numFmtId="0" xfId="0" applyBorder="1" applyFont="1"/>
    <xf borderId="9" fillId="3" fontId="4" numFmtId="0" xfId="0" applyAlignment="1" applyBorder="1" applyFont="1">
      <alignment horizontal="center" shrinkToFit="0" vertical="center" wrapText="1"/>
    </xf>
    <xf borderId="5" fillId="3" fontId="4" numFmtId="0" xfId="0" applyAlignment="1" applyBorder="1" applyFont="1">
      <alignment horizontal="center" shrinkToFit="0" vertical="center" wrapText="1"/>
    </xf>
    <xf borderId="6" fillId="3" fontId="4" numFmtId="9" xfId="0" applyAlignment="1" applyBorder="1" applyFont="1" applyNumberFormat="1">
      <alignment horizontal="center" shrinkToFit="0" vertical="center" wrapText="1"/>
    </xf>
    <xf borderId="10" fillId="3" fontId="4" numFmtId="0" xfId="0" applyAlignment="1" applyBorder="1" applyFont="1">
      <alignment horizontal="center" shrinkToFit="0" vertical="center" wrapText="1"/>
    </xf>
    <xf borderId="11" fillId="0" fontId="2" numFmtId="0" xfId="0" applyBorder="1" applyFont="1"/>
    <xf borderId="12" fillId="2" fontId="3" numFmtId="0" xfId="0" applyAlignment="1" applyBorder="1" applyFont="1">
      <alignment horizontal="center" shrinkToFit="0" vertical="center" wrapText="1"/>
    </xf>
    <xf borderId="9" fillId="3" fontId="3" numFmtId="0" xfId="0" applyAlignment="1" applyBorder="1" applyFont="1">
      <alignment horizontal="center" shrinkToFit="0" vertical="center" wrapText="1"/>
    </xf>
    <xf borderId="12" fillId="3" fontId="3" numFmtId="0" xfId="0" applyAlignment="1" applyBorder="1" applyFont="1">
      <alignment horizontal="center" shrinkToFit="0" vertical="center" wrapText="1"/>
    </xf>
    <xf borderId="12" fillId="3" fontId="4" numFmtId="0" xfId="0" applyAlignment="1" applyBorder="1" applyFont="1">
      <alignment horizontal="center" shrinkToFit="0" vertical="center" wrapText="1"/>
    </xf>
    <xf borderId="13" fillId="3" fontId="3" numFmtId="9" xfId="0" applyAlignment="1" applyBorder="1" applyFont="1" applyNumberFormat="1">
      <alignment horizontal="center" shrinkToFit="0" vertical="center" wrapText="1"/>
    </xf>
    <xf borderId="13" fillId="3" fontId="4" numFmtId="0" xfId="0" applyAlignment="1" applyBorder="1" applyFont="1">
      <alignment horizontal="center" shrinkToFit="0" vertical="center" wrapText="1"/>
    </xf>
    <xf borderId="14" fillId="0" fontId="5" numFmtId="0" xfId="0" applyAlignment="1" applyBorder="1" applyFont="1">
      <alignment horizontal="center" shrinkToFit="0" vertical="top" wrapText="1"/>
    </xf>
    <xf borderId="12" fillId="3" fontId="5" numFmtId="4" xfId="0" applyAlignment="1" applyBorder="1" applyFont="1" applyNumberFormat="1">
      <alignment horizontal="center" shrinkToFit="0" vertical="top" wrapText="1"/>
    </xf>
    <xf borderId="14" fillId="0" fontId="5" numFmtId="4" xfId="0" applyAlignment="1" applyBorder="1" applyFont="1" applyNumberFormat="1">
      <alignment horizontal="center" shrinkToFit="0" vertical="top" wrapText="1"/>
    </xf>
    <xf borderId="9" fillId="0" fontId="5" numFmtId="9" xfId="0" applyAlignment="1" applyBorder="1" applyFont="1" applyNumberFormat="1">
      <alignment horizontal="center" shrinkToFit="0" vertical="top" wrapText="1"/>
    </xf>
    <xf borderId="9" fillId="0" fontId="5" numFmtId="0" xfId="0" applyAlignment="1" applyBorder="1" applyFont="1">
      <alignment horizontal="center" shrinkToFit="0" vertical="top" wrapText="1"/>
    </xf>
    <xf borderId="15" fillId="4" fontId="6" numFmtId="0" xfId="0" applyAlignment="1" applyBorder="1" applyFill="1" applyFont="1">
      <alignment horizontal="left" shrinkToFit="0" vertical="center" wrapText="1"/>
    </xf>
    <xf borderId="16" fillId="4" fontId="6" numFmtId="0" xfId="0" applyAlignment="1" applyBorder="1" applyFont="1">
      <alignment horizontal="center" shrinkToFit="0" vertical="center" wrapText="1"/>
    </xf>
    <xf borderId="9" fillId="4" fontId="3" numFmtId="0" xfId="0" applyAlignment="1" applyBorder="1" applyFont="1">
      <alignment horizontal="center" shrinkToFit="0" vertical="center" wrapText="1"/>
    </xf>
    <xf borderId="9" fillId="4" fontId="3" numFmtId="2" xfId="0" applyAlignment="1" applyBorder="1" applyFont="1" applyNumberFormat="1">
      <alignment horizontal="center" shrinkToFit="0" vertical="center" wrapText="1"/>
    </xf>
    <xf borderId="12" fillId="4" fontId="4" numFmtId="0" xfId="0" applyAlignment="1" applyBorder="1" applyFont="1">
      <alignment horizontal="right" shrinkToFit="0" vertical="center" wrapText="1"/>
    </xf>
    <xf borderId="17" fillId="4" fontId="4" numFmtId="0" xfId="0" applyAlignment="1" applyBorder="1" applyFont="1">
      <alignment horizontal="center" shrinkToFit="0" vertical="center" wrapText="1"/>
    </xf>
    <xf borderId="9" fillId="4" fontId="5" numFmtId="9" xfId="0" applyAlignment="1" applyBorder="1" applyFont="1" applyNumberFormat="1">
      <alignment horizontal="center" shrinkToFit="0" vertical="center" wrapText="1"/>
    </xf>
    <xf borderId="9" fillId="0" fontId="7" numFmtId="0" xfId="0" applyAlignment="1" applyBorder="1" applyFont="1">
      <alignment vertical="center"/>
    </xf>
    <xf borderId="9" fillId="0" fontId="8" numFmtId="0" xfId="0" applyAlignment="1" applyBorder="1" applyFont="1">
      <alignment shrinkToFit="0" vertical="center" wrapText="1"/>
    </xf>
    <xf borderId="14" fillId="0" fontId="5" numFmtId="4" xfId="0" applyAlignment="1" applyBorder="1" applyFont="1" applyNumberFormat="1">
      <alignment horizontal="center" shrinkToFit="0" vertical="center" wrapText="1"/>
    </xf>
    <xf borderId="12" fillId="5" fontId="5" numFmtId="0" xfId="0" applyAlignment="1" applyBorder="1" applyFill="1" applyFont="1">
      <alignment horizontal="center" shrinkToFit="0" vertical="center" wrapText="1"/>
    </xf>
    <xf borderId="14" fillId="0" fontId="5" numFmtId="0" xfId="0" applyAlignment="1" applyBorder="1" applyFont="1">
      <alignment horizontal="center" shrinkToFit="0" vertical="center" wrapText="1"/>
    </xf>
    <xf borderId="14" fillId="0" fontId="5" numFmtId="2" xfId="0" applyAlignment="1" applyBorder="1" applyFont="1" applyNumberFormat="1">
      <alignment horizontal="center" shrinkToFit="0" vertical="center" wrapText="1"/>
    </xf>
    <xf borderId="14" fillId="0" fontId="9" numFmtId="0" xfId="0" applyAlignment="1" applyBorder="1" applyFont="1">
      <alignment horizontal="center" shrinkToFit="0" vertical="center" wrapText="1"/>
    </xf>
    <xf borderId="9" fillId="0" fontId="9" numFmtId="0" xfId="0" applyAlignment="1" applyBorder="1" applyFont="1">
      <alignment shrinkToFit="0" vertical="center" wrapText="1"/>
    </xf>
    <xf borderId="9" fillId="0" fontId="5" numFmtId="9" xfId="0" applyAlignment="1" applyBorder="1" applyFont="1" applyNumberFormat="1">
      <alignment horizontal="center" shrinkToFit="0" vertical="center" wrapText="1"/>
    </xf>
    <xf borderId="9" fillId="0" fontId="7" numFmtId="0" xfId="0" applyAlignment="1" applyBorder="1" applyFont="1">
      <alignment shrinkToFit="0" vertical="center" wrapText="1"/>
    </xf>
    <xf borderId="9" fillId="0" fontId="5" numFmtId="9" xfId="0" applyAlignment="1" applyBorder="1" applyFont="1" applyNumberFormat="1">
      <alignment horizontal="center" vertical="center"/>
    </xf>
    <xf borderId="9" fillId="4" fontId="6" numFmtId="49" xfId="0" applyAlignment="1" applyBorder="1" applyFont="1" applyNumberFormat="1">
      <alignment horizontal="left" shrinkToFit="0" vertical="center" wrapText="1"/>
    </xf>
    <xf borderId="9" fillId="4" fontId="6" numFmtId="0" xfId="0" applyAlignment="1" applyBorder="1" applyFont="1">
      <alignment horizontal="center" shrinkToFit="0" vertical="center" wrapText="1"/>
    </xf>
    <xf borderId="12" fillId="4" fontId="4" numFmtId="0" xfId="0" applyAlignment="1" applyBorder="1" applyFont="1">
      <alignment horizontal="center" shrinkToFit="0" vertical="center" wrapText="1"/>
    </xf>
    <xf borderId="9" fillId="4" fontId="4" numFmtId="0" xfId="0" applyAlignment="1" applyBorder="1" applyFont="1">
      <alignment horizontal="center" shrinkToFit="0" vertical="center" wrapText="1"/>
    </xf>
    <xf borderId="9" fillId="6" fontId="7" numFmtId="0" xfId="0" applyAlignment="1" applyBorder="1" applyFill="1" applyFont="1">
      <alignment shrinkToFit="0" vertical="center" wrapText="1"/>
    </xf>
    <xf borderId="18" fillId="5" fontId="5" numFmtId="0" xfId="0" applyAlignment="1" applyBorder="1" applyFont="1">
      <alignment horizontal="center" shrinkToFit="0" vertical="center" wrapText="1"/>
    </xf>
    <xf borderId="19" fillId="5" fontId="5" numFmtId="0" xfId="0" applyAlignment="1" applyBorder="1" applyFont="1">
      <alignment horizontal="center" shrinkToFit="0" vertical="center" wrapText="1"/>
    </xf>
    <xf borderId="9" fillId="5" fontId="9" numFmtId="0" xfId="0" applyBorder="1" applyFont="1"/>
    <xf borderId="9" fillId="7" fontId="7" numFmtId="0" xfId="0" applyAlignment="1" applyBorder="1" applyFill="1" applyFont="1">
      <alignment shrinkToFit="0" vertical="center" wrapText="1"/>
    </xf>
    <xf borderId="20" fillId="5" fontId="5" numFmtId="0" xfId="0" applyAlignment="1" applyBorder="1" applyFont="1">
      <alignment horizontal="center" shrinkToFit="0" vertical="center" wrapText="1"/>
    </xf>
    <xf borderId="21" fillId="0" fontId="5" numFmtId="4" xfId="0" applyAlignment="1" applyBorder="1" applyFont="1" applyNumberFormat="1">
      <alignment horizontal="center" shrinkToFit="0" vertical="center" wrapText="1"/>
    </xf>
    <xf borderId="21" fillId="0" fontId="5" numFmtId="0" xfId="0" applyAlignment="1" applyBorder="1" applyFont="1">
      <alignment horizontal="center" shrinkToFit="0" vertical="center" wrapText="1"/>
    </xf>
    <xf borderId="21" fillId="0" fontId="5" numFmtId="2" xfId="0" applyAlignment="1" applyBorder="1" applyFont="1" applyNumberFormat="1">
      <alignment horizontal="center" shrinkToFit="0" vertical="center" wrapText="1"/>
    </xf>
    <xf borderId="21" fillId="0" fontId="9" numFmtId="0" xfId="0" applyAlignment="1" applyBorder="1" applyFont="1">
      <alignment horizontal="center" shrinkToFit="0" vertical="center" wrapText="1"/>
    </xf>
    <xf borderId="5" fillId="0" fontId="9" numFmtId="0" xfId="0" applyAlignment="1" applyBorder="1" applyFont="1">
      <alignment shrinkToFit="0" vertical="center" wrapText="1"/>
    </xf>
    <xf borderId="0" fillId="0" fontId="10" numFmtId="0" xfId="0" applyFont="1"/>
    <xf borderId="9" fillId="0" fontId="7" numFmtId="0" xfId="0" applyBorder="1" applyFont="1"/>
    <xf borderId="9" fillId="0" fontId="9" numFmtId="0" xfId="0" applyBorder="1" applyFont="1"/>
    <xf borderId="9" fillId="0" fontId="9" numFmtId="0" xfId="0" applyAlignment="1" applyBorder="1" applyFont="1">
      <alignment horizontal="center"/>
    </xf>
    <xf borderId="9" fillId="0" fontId="9" numFmtId="9" xfId="0" applyBorder="1" applyFont="1" applyNumberFormat="1"/>
    <xf borderId="22" fillId="4" fontId="6" numFmtId="49" xfId="0" applyAlignment="1" applyBorder="1" applyFont="1" applyNumberFormat="1">
      <alignment horizontal="left" shrinkToFit="0" vertical="center" wrapText="1"/>
    </xf>
    <xf borderId="12" fillId="4" fontId="6" numFmtId="0" xfId="0" applyAlignment="1" applyBorder="1" applyFont="1">
      <alignment horizontal="center" shrinkToFit="0" vertical="center" wrapText="1"/>
    </xf>
    <xf borderId="17" fillId="4" fontId="3" numFmtId="0" xfId="0" applyAlignment="1" applyBorder="1" applyFont="1">
      <alignment horizontal="center" shrinkToFit="0" vertical="center" wrapText="1"/>
    </xf>
    <xf borderId="17" fillId="4" fontId="3" numFmtId="2" xfId="0" applyAlignment="1" applyBorder="1" applyFont="1" applyNumberFormat="1">
      <alignment horizontal="center" shrinkToFit="0" vertical="center" wrapText="1"/>
    </xf>
    <xf borderId="17" fillId="4" fontId="5" numFmtId="9" xfId="0" applyAlignment="1" applyBorder="1" applyFont="1" applyNumberFormat="1">
      <alignment horizontal="center" shrinkToFit="0" vertical="center" wrapText="1"/>
    </xf>
    <xf borderId="9" fillId="5" fontId="5" numFmtId="0" xfId="0" applyAlignment="1" applyBorder="1" applyFont="1">
      <alignment horizontal="center" shrinkToFit="0" vertical="center" wrapText="1"/>
    </xf>
    <xf borderId="9" fillId="0" fontId="8" numFmtId="0" xfId="0" applyBorder="1" applyFont="1"/>
    <xf borderId="12" fillId="7" fontId="5" numFmtId="4" xfId="0" applyAlignment="1" applyBorder="1" applyFont="1" applyNumberFormat="1">
      <alignment horizontal="center" shrinkToFit="0" vertical="center" wrapText="1"/>
    </xf>
    <xf borderId="12" fillId="7" fontId="5" numFmtId="0" xfId="0" applyAlignment="1" applyBorder="1" applyFont="1">
      <alignment horizontal="center" shrinkToFit="0" vertical="center" wrapText="1"/>
    </xf>
    <xf borderId="12" fillId="7" fontId="5" numFmtId="2" xfId="0" applyAlignment="1" applyBorder="1" applyFont="1" applyNumberFormat="1">
      <alignment horizontal="center" shrinkToFit="0" vertical="center" wrapText="1"/>
    </xf>
    <xf borderId="12" fillId="7" fontId="5" numFmtId="2" xfId="0" applyAlignment="1" applyBorder="1" applyFont="1" applyNumberFormat="1">
      <alignment horizontal="center" readingOrder="0" shrinkToFit="0" vertical="center" wrapText="1"/>
    </xf>
    <xf borderId="9" fillId="0" fontId="11" numFmtId="0" xfId="0" applyBorder="1" applyFont="1"/>
    <xf borderId="9" fillId="7" fontId="7" numFmtId="0" xfId="0" applyBorder="1" applyFont="1"/>
    <xf borderId="16" fillId="4" fontId="3" numFmtId="0" xfId="0" applyAlignment="1" applyBorder="1" applyFont="1">
      <alignment horizontal="center" shrinkToFit="0" vertical="center" wrapText="1"/>
    </xf>
    <xf borderId="9" fillId="0" fontId="7" numFmtId="49" xfId="0" applyAlignment="1" applyBorder="1" applyFont="1" applyNumberFormat="1">
      <alignment horizontal="left" shrinkToFit="0" vertical="center" wrapText="1"/>
    </xf>
    <xf borderId="9" fillId="0" fontId="12" numFmtId="0" xfId="0" applyAlignment="1" applyBorder="1" applyFont="1">
      <alignment vertical="top"/>
    </xf>
    <xf borderId="11" fillId="0" fontId="7" numFmtId="49" xfId="0" applyAlignment="1" applyBorder="1" applyFont="1" applyNumberFormat="1">
      <alignment horizontal="left" shrinkToFit="0" vertical="center" wrapText="1"/>
    </xf>
    <xf borderId="11" fillId="0" fontId="8" numFmtId="49" xfId="0" applyAlignment="1" applyBorder="1" applyFont="1" applyNumberFormat="1">
      <alignment horizontal="left" shrinkToFit="0" vertical="center" wrapText="1"/>
    </xf>
    <xf borderId="0" fillId="0" fontId="11" numFmtId="0" xfId="0" applyFont="1"/>
    <xf borderId="23" fillId="0" fontId="7" numFmtId="0" xfId="0" applyAlignment="1" applyBorder="1" applyFont="1">
      <alignment vertical="center"/>
    </xf>
    <xf borderId="24" fillId="4" fontId="6" numFmtId="49" xfId="0" applyAlignment="1" applyBorder="1" applyFont="1" applyNumberFormat="1">
      <alignment horizontal="left" shrinkToFit="0" vertical="center" wrapText="1"/>
    </xf>
    <xf borderId="9" fillId="0" fontId="5" numFmtId="4" xfId="0" applyAlignment="1" applyBorder="1" applyFont="1" applyNumberFormat="1">
      <alignment horizontal="center" shrinkToFit="0" vertical="center" wrapText="1"/>
    </xf>
    <xf borderId="9" fillId="0" fontId="5" numFmtId="2" xfId="0" applyAlignment="1" applyBorder="1" applyFont="1" applyNumberFormat="1">
      <alignment horizontal="center" shrinkToFit="0" vertical="center" wrapText="1"/>
    </xf>
    <xf borderId="7" fillId="0" fontId="9" numFmtId="0" xfId="0" applyAlignment="1" applyBorder="1" applyFont="1">
      <alignment shrinkToFit="0" vertical="center" wrapText="1"/>
    </xf>
    <xf borderId="9" fillId="0" fontId="8" numFmtId="0" xfId="0" applyAlignment="1" applyBorder="1" applyFont="1">
      <alignment vertical="top"/>
    </xf>
    <xf borderId="9" fillId="4" fontId="3" numFmtId="0" xfId="0" applyAlignment="1" applyBorder="1" applyFont="1">
      <alignment shrinkToFit="0" vertical="center" wrapText="1"/>
    </xf>
    <xf borderId="14" fillId="4" fontId="5" numFmtId="0" xfId="0" applyAlignment="1" applyBorder="1" applyFont="1">
      <alignment horizontal="center" shrinkToFit="0" vertical="center" wrapText="1"/>
    </xf>
    <xf borderId="25" fillId="4" fontId="4" numFmtId="0" xfId="0" applyAlignment="1" applyBorder="1" applyFont="1">
      <alignment horizontal="center" shrinkToFit="0" vertical="center" wrapText="1"/>
    </xf>
    <xf borderId="9" fillId="5" fontId="5" numFmtId="0" xfId="0" applyAlignment="1" applyBorder="1" applyFont="1">
      <alignment vertical="center"/>
    </xf>
    <xf borderId="14" fillId="0" fontId="5" numFmtId="2" xfId="0" applyAlignment="1" applyBorder="1" applyFont="1" applyNumberFormat="1">
      <alignment horizontal="center" readingOrder="0" shrinkToFit="0" vertical="center" wrapText="1"/>
    </xf>
    <xf borderId="9" fillId="6" fontId="9" numFmtId="0" xfId="0" applyAlignment="1" applyBorder="1" applyFont="1">
      <alignment horizontal="center"/>
    </xf>
    <xf borderId="14" fillId="0" fontId="8" numFmtId="0" xfId="0" applyAlignment="1" applyBorder="1" applyFont="1">
      <alignment shrinkToFit="0" vertical="center" wrapText="1"/>
    </xf>
    <xf borderId="9" fillId="0" fontId="9" numFmtId="0" xfId="0" applyAlignment="1" applyBorder="1" applyFont="1">
      <alignment horizontal="left" shrinkToFit="0" vertical="center" wrapText="1"/>
    </xf>
    <xf borderId="16" fillId="4" fontId="3" numFmtId="4" xfId="0" applyAlignment="1" applyBorder="1" applyFont="1" applyNumberFormat="1">
      <alignment horizontal="center" shrinkToFit="0" vertical="center" wrapText="1"/>
    </xf>
    <xf borderId="16" fillId="4" fontId="3" numFmtId="2" xfId="0" applyAlignment="1" applyBorder="1" applyFont="1" applyNumberFormat="1">
      <alignment horizontal="center" shrinkToFit="0" vertical="center" wrapText="1"/>
    </xf>
    <xf borderId="16" fillId="4" fontId="3" numFmtId="9" xfId="0" applyAlignment="1" applyBorder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8" numFmtId="0" xfId="0" applyAlignment="1" applyFont="1">
      <alignment vertical="center"/>
    </xf>
    <xf borderId="0" fillId="0" fontId="3" numFmtId="4" xfId="0" applyAlignment="1" applyFont="1" applyNumberForma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3" numFmtId="2" xfId="0" applyAlignment="1" applyFont="1" applyNumberFormat="1">
      <alignment horizontal="center" shrinkToFit="0" vertical="center" wrapText="1"/>
    </xf>
    <xf borderId="0" fillId="0" fontId="4" numFmtId="3" xfId="0" applyAlignment="1" applyFont="1" applyNumberFormat="1">
      <alignment horizontal="center" vertical="center"/>
    </xf>
    <xf borderId="0" fillId="0" fontId="5" numFmtId="9" xfId="0" applyAlignment="1" applyFont="1" applyNumberFormat="1">
      <alignment horizontal="center" vertical="center"/>
    </xf>
    <xf borderId="0" fillId="0" fontId="5" numFmtId="0" xfId="0" applyAlignment="1" applyFont="1">
      <alignment horizontal="center" vertical="center"/>
    </xf>
    <xf borderId="9" fillId="0" fontId="5" numFmtId="0" xfId="0" applyAlignment="1" applyBorder="1" applyFont="1">
      <alignment horizontal="center" vertical="center"/>
    </xf>
    <xf borderId="5" fillId="3" fontId="6" numFmtId="0" xfId="0" applyAlignment="1" applyBorder="1" applyFont="1">
      <alignment horizontal="center" shrinkToFit="0" vertical="center" wrapText="1"/>
    </xf>
    <xf borderId="26" fillId="3" fontId="3" numFmtId="0" xfId="0" applyAlignment="1" applyBorder="1" applyFont="1">
      <alignment horizontal="center" shrinkToFit="0" vertical="center" wrapText="1"/>
    </xf>
    <xf borderId="26" fillId="3" fontId="4" numFmtId="0" xfId="0" applyAlignment="1" applyBorder="1" applyFont="1">
      <alignment horizontal="center" shrinkToFit="0" vertical="center" wrapText="1"/>
    </xf>
    <xf borderId="27" fillId="0" fontId="2" numFmtId="0" xfId="0" applyBorder="1" applyFont="1"/>
    <xf borderId="28" fillId="3" fontId="3" numFmtId="9" xfId="0" applyAlignment="1" applyBorder="1" applyFont="1" applyNumberFormat="1">
      <alignment horizontal="center" shrinkToFit="0" vertical="center" wrapText="1"/>
    </xf>
    <xf borderId="28" fillId="3" fontId="4" numFmtId="0" xfId="0" applyAlignment="1" applyBorder="1" applyFont="1">
      <alignment horizontal="center" shrinkToFit="0" vertical="center" wrapText="1"/>
    </xf>
    <xf borderId="12" fillId="6" fontId="5" numFmtId="0" xfId="0" applyAlignment="1" applyBorder="1" applyFont="1">
      <alignment horizontal="center" shrinkToFit="0" vertical="center" wrapText="1"/>
    </xf>
    <xf borderId="14" fillId="6" fontId="5" numFmtId="0" xfId="0" applyAlignment="1" applyBorder="1" applyFont="1">
      <alignment horizontal="center" shrinkToFit="0" vertical="center" wrapText="1"/>
    </xf>
    <xf borderId="9" fillId="6" fontId="5" numFmtId="0" xfId="0" applyAlignment="1" applyBorder="1" applyFont="1">
      <alignment horizontal="center" shrinkToFit="0" vertical="center" wrapText="1"/>
    </xf>
    <xf borderId="9" fillId="0" fontId="13" numFmtId="0" xfId="0" applyBorder="1" applyFont="1"/>
    <xf borderId="9" fillId="0" fontId="5" numFmtId="0" xfId="0" applyAlignment="1" applyBorder="1" applyFont="1">
      <alignment horizontal="center" shrinkToFit="0" vertical="center" wrapText="1"/>
    </xf>
    <xf borderId="9" fillId="0" fontId="9" numFmtId="0" xfId="0" applyAlignment="1" applyBorder="1" applyFont="1">
      <alignment horizontal="center" shrinkToFit="0" vertical="center" wrapText="1"/>
    </xf>
    <xf borderId="0" fillId="6" fontId="9" numFmtId="0" xfId="0" applyFont="1"/>
    <xf borderId="27" fillId="0" fontId="5" numFmtId="0" xfId="0" applyAlignment="1" applyBorder="1" applyFont="1">
      <alignment horizontal="center" shrinkToFit="0" vertical="center" wrapText="1"/>
    </xf>
    <xf borderId="27" fillId="0" fontId="5" numFmtId="2" xfId="0" applyAlignment="1" applyBorder="1" applyFont="1" applyNumberFormat="1">
      <alignment horizontal="center" shrinkToFit="0" vertical="center" wrapText="1"/>
    </xf>
    <xf borderId="0" fillId="0" fontId="8" numFmtId="0" xfId="0" applyFont="1"/>
    <xf borderId="0" fillId="0" fontId="5" numFmtId="0" xfId="0" applyFont="1"/>
    <xf borderId="0" fillId="0" fontId="5" numFmtId="0" xfId="0" applyAlignment="1" applyFont="1">
      <alignment horizontal="center"/>
    </xf>
    <xf borderId="0" fillId="0" fontId="5" numFmtId="9" xfId="0" applyFont="1" applyNumberFormat="1"/>
    <xf borderId="20" fillId="2" fontId="3" numFmtId="0" xfId="0" applyAlignment="1" applyBorder="1" applyFont="1">
      <alignment horizontal="center" shrinkToFit="0" vertical="center" wrapText="1"/>
    </xf>
    <xf borderId="28" fillId="3" fontId="3" numFmtId="0" xfId="0" applyAlignment="1" applyBorder="1" applyFont="1">
      <alignment horizontal="center" shrinkToFit="0" vertical="center" wrapText="1"/>
    </xf>
    <xf borderId="20" fillId="3" fontId="3" numFmtId="0" xfId="0" applyAlignment="1" applyBorder="1" applyFont="1">
      <alignment horizontal="center" shrinkToFit="0" vertical="center" wrapText="1"/>
    </xf>
    <xf borderId="20" fillId="3" fontId="4" numFmtId="0" xfId="0" applyAlignment="1" applyBorder="1" applyFont="1">
      <alignment horizontal="center" shrinkToFit="0" vertical="center" wrapText="1"/>
    </xf>
    <xf borderId="6" fillId="8" fontId="14" numFmtId="0" xfId="0" applyBorder="1" applyFill="1" applyFont="1"/>
    <xf borderId="9" fillId="8" fontId="9" numFmtId="0" xfId="0" applyBorder="1" applyFont="1"/>
    <xf borderId="24" fillId="8" fontId="9" numFmtId="0" xfId="0" applyBorder="1" applyFont="1"/>
    <xf borderId="9" fillId="8" fontId="9" numFmtId="0" xfId="0" applyAlignment="1" applyBorder="1" applyFont="1">
      <alignment horizontal="center"/>
    </xf>
    <xf borderId="9" fillId="8" fontId="9" numFmtId="9" xfId="0" applyBorder="1" applyFont="1" applyNumberFormat="1"/>
    <xf borderId="9" fillId="9" fontId="9" numFmtId="0" xfId="0" applyBorder="1" applyFill="1" applyFont="1"/>
    <xf borderId="24" fillId="9" fontId="9" numFmtId="0" xfId="0" applyBorder="1" applyFont="1"/>
    <xf borderId="9" fillId="0" fontId="9" numFmtId="9" xfId="0" applyAlignment="1" applyBorder="1" applyFont="1" applyNumberFormat="1">
      <alignment horizontal="center"/>
    </xf>
    <xf borderId="12" fillId="9" fontId="5" numFmtId="0" xfId="0" applyAlignment="1" applyBorder="1" applyFont="1">
      <alignment horizontal="center" shrinkToFit="0" vertical="center" wrapText="1"/>
    </xf>
    <xf borderId="29" fillId="9" fontId="5" numFmtId="0" xfId="0" applyAlignment="1" applyBorder="1" applyFont="1">
      <alignment horizontal="center" shrinkToFit="0" vertical="center" wrapText="1"/>
    </xf>
    <xf borderId="0" fillId="6" fontId="8" numFmtId="0" xfId="0" applyFont="1"/>
    <xf borderId="20" fillId="9" fontId="5" numFmtId="0" xfId="0" applyAlignment="1" applyBorder="1" applyFont="1">
      <alignment horizontal="center" shrinkToFit="0" vertical="center" wrapText="1"/>
    </xf>
    <xf borderId="20" fillId="6" fontId="5" numFmtId="0" xfId="0" applyAlignment="1" applyBorder="1" applyFont="1">
      <alignment horizontal="center" shrinkToFit="0" vertical="center" wrapText="1"/>
    </xf>
    <xf borderId="16" fillId="9" fontId="9" numFmtId="0" xfId="0" applyBorder="1" applyFont="1"/>
    <xf borderId="9" fillId="0" fontId="15" numFmtId="0" xfId="0" applyBorder="1" applyFont="1"/>
    <xf borderId="9" fillId="8" fontId="9" numFmtId="9" xfId="0" applyAlignment="1" applyBorder="1" applyFont="1" applyNumberFormat="1">
      <alignment horizontal="center"/>
    </xf>
    <xf borderId="9" fillId="6" fontId="7" numFmtId="0" xfId="0" applyAlignment="1" applyBorder="1" applyFont="1">
      <alignment vertical="center"/>
    </xf>
    <xf borderId="9" fillId="9" fontId="9" numFmtId="0" xfId="0" applyAlignment="1" applyBorder="1" applyFont="1">
      <alignment horizontal="center"/>
    </xf>
    <xf borderId="17" fillId="9" fontId="5" numFmtId="0" xfId="0" applyAlignment="1" applyBorder="1" applyFont="1">
      <alignment horizontal="center" shrinkToFit="0" vertical="center" wrapText="1"/>
    </xf>
    <xf borderId="17" fillId="6" fontId="5" numFmtId="0" xfId="0" applyAlignment="1" applyBorder="1" applyFont="1">
      <alignment horizontal="center" shrinkToFit="0" vertical="center" wrapText="1"/>
    </xf>
    <xf borderId="9" fillId="9" fontId="5" numFmtId="0" xfId="0" applyAlignment="1" applyBorder="1" applyFont="1">
      <alignment horizontal="center" shrinkToFit="0" vertical="center" wrapText="1"/>
    </xf>
    <xf borderId="28" fillId="9" fontId="5" numFmtId="0" xfId="0" applyAlignment="1" applyBorder="1" applyFont="1">
      <alignment horizontal="center" shrinkToFit="0" vertical="center" wrapText="1"/>
    </xf>
    <xf borderId="28" fillId="6" fontId="5" numFmtId="0" xfId="0" applyAlignment="1" applyBorder="1" applyFont="1">
      <alignment horizontal="center" shrinkToFit="0" vertical="center" wrapText="1"/>
    </xf>
    <xf borderId="9" fillId="0" fontId="7" numFmtId="0" xfId="0" applyAlignment="1" applyBorder="1" applyFont="1">
      <alignment horizontal="right"/>
    </xf>
    <xf borderId="0" fillId="0" fontId="3" numFmtId="0" xfId="0" applyAlignment="1" applyFont="1">
      <alignment horizontal="left" shrinkToFit="0" vertical="center" wrapText="1"/>
    </xf>
    <xf borderId="0" fillId="0" fontId="9" numFmtId="0" xfId="0" applyAlignment="1" applyFont="1">
      <alignment shrinkToFit="0" vertical="center" wrapText="1"/>
    </xf>
    <xf borderId="0" fillId="0" fontId="16" numFmtId="0" xfId="0" applyAlignment="1" applyFont="1">
      <alignment horizontal="center" shrinkToFit="0" vertical="center" wrapText="1"/>
    </xf>
    <xf borderId="0" fillId="0" fontId="5" numFmtId="2" xfId="0" applyAlignment="1" applyFont="1" applyNumberFormat="1">
      <alignment horizontal="center" shrinkToFit="0" vertical="center" wrapText="1"/>
    </xf>
    <xf borderId="0" fillId="0" fontId="17" numFmtId="3" xfId="0" applyAlignment="1" applyFont="1" applyNumberFormat="1">
      <alignment horizontal="center" vertical="center"/>
    </xf>
    <xf borderId="0" fillId="0" fontId="18" numFmtId="9" xfId="0" applyAlignment="1" applyFont="1" applyNumberFormat="1">
      <alignment horizontal="center" vertical="center"/>
    </xf>
    <xf borderId="0" fillId="0" fontId="19" numFmtId="0" xfId="0" applyAlignment="1" applyFont="1">
      <alignment horizontal="center" vertical="center"/>
    </xf>
    <xf borderId="0" fillId="0" fontId="19" numFmtId="0" xfId="0" applyAlignment="1" applyFont="1">
      <alignment vertical="center"/>
    </xf>
    <xf borderId="0" fillId="0" fontId="16" numFmtId="1" xfId="0" applyAlignment="1" applyFont="1" applyNumberFormat="1">
      <alignment horizontal="center" shrinkToFit="0" vertical="center" wrapText="1"/>
    </xf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shrinkToFit="0" vertical="center" wrapText="1"/>
    </xf>
    <xf borderId="0" fillId="0" fontId="20" numFmtId="0" xfId="0" applyAlignment="1" applyFont="1">
      <alignment vertical="center"/>
    </xf>
    <xf borderId="0" fillId="0" fontId="21" numFmtId="9" xfId="0" applyAlignment="1" applyFont="1" applyNumberFormat="1">
      <alignment horizontal="center" vertical="center"/>
    </xf>
    <xf borderId="0" fillId="0" fontId="22" numFmtId="0" xfId="0" applyAlignment="1" applyFont="1">
      <alignment horizontal="left" vertical="center"/>
    </xf>
    <xf borderId="0" fillId="0" fontId="5" numFmtId="0" xfId="0" applyAlignment="1" applyFont="1">
      <alignment horizontal="left" vertical="center"/>
    </xf>
    <xf borderId="0" fillId="0" fontId="19" numFmtId="0" xfId="0" applyAlignment="1" applyFont="1">
      <alignment shrinkToFit="0" vertical="center" wrapText="1"/>
    </xf>
    <xf borderId="0" fillId="0" fontId="5" numFmtId="0" xfId="0" applyAlignment="1" applyFont="1">
      <alignment horizontal="left" vertical="top"/>
    </xf>
    <xf borderId="0" fillId="0" fontId="19" numFmtId="0" xfId="0" applyAlignment="1" applyFont="1">
      <alignment shrinkToFit="0" vertical="top" wrapText="1"/>
    </xf>
    <xf borderId="0" fillId="0" fontId="20" numFmtId="0" xfId="0" applyFont="1"/>
    <xf borderId="0" fillId="0" fontId="21" numFmtId="9" xfId="0" applyAlignment="1" applyFont="1" applyNumberFormat="1">
      <alignment horizontal="center"/>
    </xf>
    <xf borderId="0" fillId="0" fontId="19" numFmtId="0" xfId="0" applyAlignment="1" applyFont="1">
      <alignment horizontal="center"/>
    </xf>
    <xf borderId="0" fillId="0" fontId="23" numFmtId="0" xfId="0" applyAlignment="1" applyFont="1">
      <alignment horizontal="center"/>
    </xf>
    <xf borderId="0" fillId="0" fontId="23" numFmtId="9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25"/>
    <col customWidth="1" min="2" max="2" width="46.5"/>
    <col customWidth="1" min="3" max="3" width="12.88"/>
    <col customWidth="1" min="4" max="4" width="6.0"/>
    <col customWidth="1" min="5" max="6" width="6.13"/>
    <col customWidth="1" min="7" max="7" width="5.88"/>
    <col customWidth="1" min="8" max="8" width="5.38"/>
    <col customWidth="1" min="9" max="10" width="6.13"/>
    <col customWidth="1" min="11" max="11" width="12.75"/>
    <col customWidth="1" min="12" max="12" width="12.88"/>
    <col customWidth="1" min="14" max="14" width="8.38"/>
    <col customWidth="1" min="15" max="15" width="10.25"/>
    <col customWidth="1" min="16" max="16" width="21.38"/>
    <col customWidth="1" min="17" max="17" width="10.38"/>
    <col customWidth="1" min="18" max="18" width="7.75"/>
    <col customWidth="1" min="24" max="26" width="14.38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1"/>
      <c r="T1" s="1"/>
      <c r="U1" s="1"/>
      <c r="V1" s="1"/>
      <c r="W1" s="1"/>
    </row>
    <row r="2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1"/>
    </row>
    <row r="3">
      <c r="A3" s="5"/>
      <c r="W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 t="s">
        <v>1</v>
      </c>
      <c r="M4" s="1"/>
      <c r="N4" s="1"/>
      <c r="O4" s="1"/>
      <c r="P4" s="1"/>
      <c r="Q4" s="1"/>
      <c r="R4" s="2"/>
      <c r="S4" s="1"/>
      <c r="T4" s="1"/>
      <c r="U4" s="1"/>
      <c r="V4" s="1"/>
      <c r="W4" s="1"/>
    </row>
    <row r="5">
      <c r="A5" s="6" t="s">
        <v>2</v>
      </c>
      <c r="B5" s="6" t="s">
        <v>3</v>
      </c>
      <c r="C5" s="7" t="s">
        <v>4</v>
      </c>
      <c r="D5" s="8"/>
      <c r="E5" s="8"/>
      <c r="F5" s="8"/>
      <c r="G5" s="8"/>
      <c r="H5" s="8"/>
      <c r="I5" s="8"/>
      <c r="J5" s="8"/>
      <c r="K5" s="6" t="s">
        <v>5</v>
      </c>
      <c r="L5" s="7" t="s">
        <v>6</v>
      </c>
      <c r="M5" s="8"/>
      <c r="N5" s="8"/>
      <c r="O5" s="9"/>
      <c r="P5" s="10" t="s">
        <v>7</v>
      </c>
      <c r="Q5" s="11" t="s">
        <v>8</v>
      </c>
      <c r="R5" s="12" t="s">
        <v>9</v>
      </c>
      <c r="S5" s="8"/>
      <c r="T5" s="8"/>
      <c r="U5" s="8"/>
      <c r="V5" s="9"/>
      <c r="W5" s="13"/>
    </row>
    <row r="6" ht="49.5" customHeight="1">
      <c r="A6" s="14"/>
      <c r="B6" s="14"/>
      <c r="C6" s="15" t="s">
        <v>10</v>
      </c>
      <c r="D6" s="15" t="s">
        <v>11</v>
      </c>
      <c r="E6" s="15" t="s">
        <v>12</v>
      </c>
      <c r="F6" s="15" t="s">
        <v>13</v>
      </c>
      <c r="G6" s="15" t="s">
        <v>14</v>
      </c>
      <c r="H6" s="15">
        <v>6.0</v>
      </c>
      <c r="I6" s="15">
        <v>7.0</v>
      </c>
      <c r="J6" s="15">
        <v>8.0</v>
      </c>
      <c r="K6" s="14"/>
      <c r="L6" s="16" t="s">
        <v>15</v>
      </c>
      <c r="M6" s="16" t="s">
        <v>16</v>
      </c>
      <c r="N6" s="16" t="s">
        <v>17</v>
      </c>
      <c r="O6" s="17" t="s">
        <v>18</v>
      </c>
      <c r="P6" s="18" t="s">
        <v>19</v>
      </c>
      <c r="Q6" s="14"/>
      <c r="R6" s="19" t="s">
        <v>20</v>
      </c>
      <c r="S6" s="20" t="s">
        <v>21</v>
      </c>
      <c r="T6" s="20" t="s">
        <v>22</v>
      </c>
      <c r="U6" s="20" t="s">
        <v>23</v>
      </c>
      <c r="V6" s="20" t="s">
        <v>24</v>
      </c>
      <c r="W6" s="10"/>
    </row>
    <row r="7" ht="15.0" customHeight="1">
      <c r="A7" s="21"/>
      <c r="B7" s="21"/>
      <c r="C7" s="21"/>
      <c r="D7" s="21"/>
      <c r="E7" s="21"/>
      <c r="F7" s="21"/>
      <c r="G7" s="21"/>
      <c r="H7" s="21"/>
      <c r="I7" s="21"/>
      <c r="J7" s="21"/>
      <c r="K7" s="22">
        <v>28.48</v>
      </c>
      <c r="L7" s="23">
        <f>(50/170)</f>
        <v>0.2941176471</v>
      </c>
      <c r="M7" s="23">
        <f t="shared" ref="M7:N7" si="1">60/170</f>
        <v>0.3529411765</v>
      </c>
      <c r="N7" s="23">
        <f t="shared" si="1"/>
        <v>0.3529411765</v>
      </c>
      <c r="O7" s="23">
        <v>1.0</v>
      </c>
      <c r="P7" s="21"/>
      <c r="Q7" s="21"/>
      <c r="R7" s="24"/>
      <c r="S7" s="25"/>
      <c r="T7" s="25"/>
      <c r="U7" s="25"/>
      <c r="V7" s="25"/>
      <c r="W7" s="25"/>
    </row>
    <row r="8">
      <c r="A8" s="26"/>
      <c r="B8" s="27" t="s">
        <v>25</v>
      </c>
      <c r="C8" s="28"/>
      <c r="D8" s="28"/>
      <c r="E8" s="28"/>
      <c r="F8" s="28"/>
      <c r="G8" s="28"/>
      <c r="H8" s="28"/>
      <c r="I8" s="28"/>
      <c r="J8" s="28"/>
      <c r="K8" s="28">
        <f t="shared" ref="K8:O8" si="2">SUM(K9:K18)</f>
        <v>31.8</v>
      </c>
      <c r="L8" s="29">
        <f t="shared" si="2"/>
        <v>266.3717647</v>
      </c>
      <c r="M8" s="29">
        <f t="shared" si="2"/>
        <v>319.6461176</v>
      </c>
      <c r="N8" s="29">
        <f t="shared" si="2"/>
        <v>319.6461176</v>
      </c>
      <c r="O8" s="29">
        <f t="shared" si="2"/>
        <v>0</v>
      </c>
      <c r="P8" s="30"/>
      <c r="Q8" s="31"/>
      <c r="R8" s="32"/>
      <c r="S8" s="32"/>
      <c r="T8" s="32"/>
      <c r="U8" s="32"/>
      <c r="V8" s="32"/>
      <c r="W8" s="32"/>
    </row>
    <row r="9">
      <c r="A9" s="33">
        <v>6.920103261E9</v>
      </c>
      <c r="B9" s="34" t="s">
        <v>26</v>
      </c>
      <c r="C9" s="35">
        <v>2.0</v>
      </c>
      <c r="D9" s="36"/>
      <c r="E9" s="36"/>
      <c r="F9" s="36"/>
      <c r="G9" s="36"/>
      <c r="H9" s="36"/>
      <c r="I9" s="36"/>
      <c r="J9" s="36"/>
      <c r="K9" s="37">
        <f t="shared" ref="K9:K18" si="3">C9*1.59</f>
        <v>3.18</v>
      </c>
      <c r="L9" s="38">
        <f t="shared" ref="L9:L18" si="4">($K$7*$L$7)*K9</f>
        <v>26.63717647</v>
      </c>
      <c r="M9" s="38">
        <f t="shared" ref="M9:M18" si="5">($K$7*$M$7)*K9</f>
        <v>31.96461176</v>
      </c>
      <c r="N9" s="38">
        <f t="shared" ref="N9:N18" si="6">($K$7*$N$7)*K9</f>
        <v>31.96461176</v>
      </c>
      <c r="O9" s="38">
        <v>0.0</v>
      </c>
      <c r="P9" s="39" t="s">
        <v>27</v>
      </c>
      <c r="Q9" s="40" t="s">
        <v>28</v>
      </c>
      <c r="R9" s="41">
        <v>0.3</v>
      </c>
      <c r="S9" s="41">
        <v>0.2</v>
      </c>
      <c r="T9" s="41">
        <v>0.5</v>
      </c>
      <c r="U9" s="41">
        <v>0.0</v>
      </c>
      <c r="V9" s="41">
        <v>0.0</v>
      </c>
      <c r="W9" s="41">
        <f t="shared" ref="W9:W18" si="7">SUM(R9:V9)</f>
        <v>1</v>
      </c>
    </row>
    <row r="10">
      <c r="A10" s="33">
        <v>6.920102135E9</v>
      </c>
      <c r="B10" s="42" t="s">
        <v>29</v>
      </c>
      <c r="C10" s="35">
        <v>2.0</v>
      </c>
      <c r="D10" s="36"/>
      <c r="E10" s="36"/>
      <c r="F10" s="36"/>
      <c r="G10" s="36"/>
      <c r="H10" s="36"/>
      <c r="I10" s="36"/>
      <c r="J10" s="36"/>
      <c r="K10" s="37">
        <f t="shared" si="3"/>
        <v>3.18</v>
      </c>
      <c r="L10" s="38">
        <f t="shared" si="4"/>
        <v>26.63717647</v>
      </c>
      <c r="M10" s="38">
        <f t="shared" si="5"/>
        <v>31.96461176</v>
      </c>
      <c r="N10" s="38">
        <f t="shared" si="6"/>
        <v>31.96461176</v>
      </c>
      <c r="O10" s="38">
        <v>0.0</v>
      </c>
      <c r="P10" s="39" t="s">
        <v>30</v>
      </c>
      <c r="Q10" s="40" t="s">
        <v>31</v>
      </c>
      <c r="R10" s="41">
        <v>0.3</v>
      </c>
      <c r="S10" s="43">
        <v>0.2</v>
      </c>
      <c r="T10" s="43">
        <v>0.5</v>
      </c>
      <c r="U10" s="41">
        <v>0.0</v>
      </c>
      <c r="V10" s="41">
        <v>0.0</v>
      </c>
      <c r="W10" s="41">
        <f t="shared" si="7"/>
        <v>1</v>
      </c>
    </row>
    <row r="11">
      <c r="A11" s="33">
        <v>6.920102138E9</v>
      </c>
      <c r="B11" s="42" t="s">
        <v>32</v>
      </c>
      <c r="C11" s="35">
        <v>2.0</v>
      </c>
      <c r="D11" s="36"/>
      <c r="E11" s="36"/>
      <c r="F11" s="36"/>
      <c r="G11" s="36"/>
      <c r="H11" s="36"/>
      <c r="I11" s="36"/>
      <c r="J11" s="36"/>
      <c r="K11" s="37">
        <f t="shared" si="3"/>
        <v>3.18</v>
      </c>
      <c r="L11" s="38">
        <f t="shared" si="4"/>
        <v>26.63717647</v>
      </c>
      <c r="M11" s="38">
        <f t="shared" si="5"/>
        <v>31.96461176</v>
      </c>
      <c r="N11" s="38">
        <f t="shared" si="6"/>
        <v>31.96461176</v>
      </c>
      <c r="O11" s="38">
        <v>0.0</v>
      </c>
      <c r="P11" s="39" t="s">
        <v>30</v>
      </c>
      <c r="Q11" s="40" t="s">
        <v>33</v>
      </c>
      <c r="R11" s="41">
        <v>0.3</v>
      </c>
      <c r="S11" s="43">
        <v>0.2</v>
      </c>
      <c r="T11" s="43">
        <v>0.5</v>
      </c>
      <c r="U11" s="41">
        <v>0.0</v>
      </c>
      <c r="V11" s="41">
        <v>0.0</v>
      </c>
      <c r="W11" s="41">
        <f t="shared" si="7"/>
        <v>1</v>
      </c>
    </row>
    <row r="12">
      <c r="A12" s="33">
        <v>6.920102142E9</v>
      </c>
      <c r="B12" s="42" t="s">
        <v>34</v>
      </c>
      <c r="C12" s="35">
        <v>2.0</v>
      </c>
      <c r="D12" s="36"/>
      <c r="E12" s="36"/>
      <c r="F12" s="36"/>
      <c r="G12" s="36"/>
      <c r="H12" s="36"/>
      <c r="I12" s="36"/>
      <c r="J12" s="36"/>
      <c r="K12" s="37">
        <f t="shared" si="3"/>
        <v>3.18</v>
      </c>
      <c r="L12" s="38">
        <f t="shared" si="4"/>
        <v>26.63717647</v>
      </c>
      <c r="M12" s="38">
        <f t="shared" si="5"/>
        <v>31.96461176</v>
      </c>
      <c r="N12" s="38">
        <f t="shared" si="6"/>
        <v>31.96461176</v>
      </c>
      <c r="O12" s="38">
        <v>0.0</v>
      </c>
      <c r="P12" s="39" t="s">
        <v>27</v>
      </c>
      <c r="Q12" s="40" t="s">
        <v>35</v>
      </c>
      <c r="R12" s="41">
        <v>0.3</v>
      </c>
      <c r="S12" s="43">
        <v>0.2</v>
      </c>
      <c r="T12" s="43">
        <v>0.5</v>
      </c>
      <c r="U12" s="41">
        <v>0.0</v>
      </c>
      <c r="V12" s="41">
        <v>0.0</v>
      </c>
      <c r="W12" s="41">
        <f t="shared" si="7"/>
        <v>1</v>
      </c>
    </row>
    <row r="13" ht="33.0" customHeight="1">
      <c r="A13" s="33">
        <v>6.920103147E9</v>
      </c>
      <c r="B13" s="42" t="s">
        <v>36</v>
      </c>
      <c r="C13" s="35">
        <v>2.0</v>
      </c>
      <c r="D13" s="36"/>
      <c r="E13" s="36"/>
      <c r="F13" s="36"/>
      <c r="G13" s="36"/>
      <c r="H13" s="36"/>
      <c r="I13" s="36"/>
      <c r="J13" s="36"/>
      <c r="K13" s="37">
        <f t="shared" si="3"/>
        <v>3.18</v>
      </c>
      <c r="L13" s="38">
        <f t="shared" si="4"/>
        <v>26.63717647</v>
      </c>
      <c r="M13" s="38">
        <f t="shared" si="5"/>
        <v>31.96461176</v>
      </c>
      <c r="N13" s="38">
        <f t="shared" si="6"/>
        <v>31.96461176</v>
      </c>
      <c r="O13" s="38">
        <v>0.0</v>
      </c>
      <c r="P13" s="39" t="s">
        <v>37</v>
      </c>
      <c r="Q13" s="40" t="s">
        <v>28</v>
      </c>
      <c r="R13" s="41">
        <v>0.3</v>
      </c>
      <c r="S13" s="43">
        <v>0.2</v>
      </c>
      <c r="T13" s="43">
        <v>0.5</v>
      </c>
      <c r="U13" s="41">
        <v>0.0</v>
      </c>
      <c r="V13" s="41">
        <v>0.0</v>
      </c>
      <c r="W13" s="41">
        <f t="shared" si="7"/>
        <v>1</v>
      </c>
    </row>
    <row r="14">
      <c r="A14" s="33">
        <v>6.920102149E9</v>
      </c>
      <c r="B14" s="42" t="s">
        <v>38</v>
      </c>
      <c r="C14" s="35">
        <v>2.0</v>
      </c>
      <c r="D14" s="36"/>
      <c r="E14" s="36"/>
      <c r="F14" s="36"/>
      <c r="G14" s="36"/>
      <c r="H14" s="36"/>
      <c r="I14" s="36"/>
      <c r="J14" s="36"/>
      <c r="K14" s="37">
        <f t="shared" si="3"/>
        <v>3.18</v>
      </c>
      <c r="L14" s="38">
        <f t="shared" si="4"/>
        <v>26.63717647</v>
      </c>
      <c r="M14" s="38">
        <f t="shared" si="5"/>
        <v>31.96461176</v>
      </c>
      <c r="N14" s="38">
        <f t="shared" si="6"/>
        <v>31.96461176</v>
      </c>
      <c r="O14" s="38">
        <v>0.0</v>
      </c>
      <c r="P14" s="39" t="s">
        <v>27</v>
      </c>
      <c r="Q14" s="40" t="s">
        <v>39</v>
      </c>
      <c r="R14" s="41">
        <v>0.3</v>
      </c>
      <c r="S14" s="43">
        <v>0.2</v>
      </c>
      <c r="T14" s="43">
        <v>0.5</v>
      </c>
      <c r="U14" s="41">
        <v>0.0</v>
      </c>
      <c r="V14" s="41">
        <v>0.0</v>
      </c>
      <c r="W14" s="41">
        <f t="shared" si="7"/>
        <v>1</v>
      </c>
    </row>
    <row r="15">
      <c r="A15" s="33">
        <v>6.920102144E9</v>
      </c>
      <c r="B15" s="42" t="s">
        <v>40</v>
      </c>
      <c r="C15" s="35">
        <v>2.0</v>
      </c>
      <c r="D15" s="36"/>
      <c r="E15" s="36"/>
      <c r="F15" s="36"/>
      <c r="G15" s="36"/>
      <c r="H15" s="36"/>
      <c r="I15" s="36"/>
      <c r="J15" s="36"/>
      <c r="K15" s="37">
        <f t="shared" si="3"/>
        <v>3.18</v>
      </c>
      <c r="L15" s="38">
        <f t="shared" si="4"/>
        <v>26.63717647</v>
      </c>
      <c r="M15" s="38">
        <f t="shared" si="5"/>
        <v>31.96461176</v>
      </c>
      <c r="N15" s="38">
        <f t="shared" si="6"/>
        <v>31.96461176</v>
      </c>
      <c r="O15" s="38">
        <v>0.0</v>
      </c>
      <c r="P15" s="39" t="s">
        <v>27</v>
      </c>
      <c r="Q15" s="40" t="s">
        <v>41</v>
      </c>
      <c r="R15" s="41">
        <v>0.3</v>
      </c>
      <c r="S15" s="43">
        <v>0.2</v>
      </c>
      <c r="T15" s="43">
        <v>0.5</v>
      </c>
      <c r="U15" s="41">
        <v>0.0</v>
      </c>
      <c r="V15" s="41">
        <v>0.0</v>
      </c>
      <c r="W15" s="41">
        <f t="shared" si="7"/>
        <v>1</v>
      </c>
    </row>
    <row r="16">
      <c r="A16" s="33">
        <v>1.000002018E9</v>
      </c>
      <c r="B16" s="42" t="s">
        <v>42</v>
      </c>
      <c r="C16" s="35">
        <v>2.0</v>
      </c>
      <c r="D16" s="36"/>
      <c r="E16" s="36"/>
      <c r="F16" s="36"/>
      <c r="G16" s="36"/>
      <c r="H16" s="36"/>
      <c r="I16" s="36"/>
      <c r="J16" s="36"/>
      <c r="K16" s="37">
        <f t="shared" si="3"/>
        <v>3.18</v>
      </c>
      <c r="L16" s="38">
        <f t="shared" si="4"/>
        <v>26.63717647</v>
      </c>
      <c r="M16" s="38">
        <f t="shared" si="5"/>
        <v>31.96461176</v>
      </c>
      <c r="N16" s="38">
        <f t="shared" si="6"/>
        <v>31.96461176</v>
      </c>
      <c r="O16" s="38">
        <v>0.0</v>
      </c>
      <c r="P16" s="39" t="s">
        <v>27</v>
      </c>
      <c r="Q16" s="40" t="s">
        <v>41</v>
      </c>
      <c r="R16" s="41">
        <v>0.11</v>
      </c>
      <c r="S16" s="43">
        <v>0.0</v>
      </c>
      <c r="T16" s="43">
        <v>0.5</v>
      </c>
      <c r="U16" s="41">
        <v>0.0</v>
      </c>
      <c r="V16" s="41">
        <v>0.39</v>
      </c>
      <c r="W16" s="41">
        <f t="shared" si="7"/>
        <v>1</v>
      </c>
    </row>
    <row r="17">
      <c r="A17" s="33">
        <v>1.000002003E9</v>
      </c>
      <c r="B17" s="42" t="s">
        <v>43</v>
      </c>
      <c r="C17" s="35">
        <v>2.0</v>
      </c>
      <c r="D17" s="36"/>
      <c r="E17" s="36"/>
      <c r="F17" s="36"/>
      <c r="G17" s="36"/>
      <c r="H17" s="36"/>
      <c r="I17" s="36"/>
      <c r="J17" s="36"/>
      <c r="K17" s="37">
        <f t="shared" si="3"/>
        <v>3.18</v>
      </c>
      <c r="L17" s="38">
        <f t="shared" si="4"/>
        <v>26.63717647</v>
      </c>
      <c r="M17" s="38">
        <f t="shared" si="5"/>
        <v>31.96461176</v>
      </c>
      <c r="N17" s="38">
        <f t="shared" si="6"/>
        <v>31.96461176</v>
      </c>
      <c r="O17" s="38">
        <v>0.0</v>
      </c>
      <c r="P17" s="39" t="s">
        <v>27</v>
      </c>
      <c r="Q17" s="40" t="s">
        <v>41</v>
      </c>
      <c r="R17" s="41">
        <v>0.3</v>
      </c>
      <c r="S17" s="43">
        <v>0.0</v>
      </c>
      <c r="T17" s="43">
        <v>0.2</v>
      </c>
      <c r="U17" s="41">
        <v>0.0</v>
      </c>
      <c r="V17" s="41">
        <v>0.5</v>
      </c>
      <c r="W17" s="41">
        <f t="shared" si="7"/>
        <v>1</v>
      </c>
    </row>
    <row r="18">
      <c r="A18" s="33">
        <v>6.920102283E9</v>
      </c>
      <c r="B18" s="42" t="s">
        <v>44</v>
      </c>
      <c r="C18" s="35">
        <v>2.0</v>
      </c>
      <c r="D18" s="36"/>
      <c r="E18" s="36"/>
      <c r="F18" s="36"/>
      <c r="G18" s="36"/>
      <c r="H18" s="36"/>
      <c r="I18" s="36"/>
      <c r="J18" s="36"/>
      <c r="K18" s="37">
        <f t="shared" si="3"/>
        <v>3.18</v>
      </c>
      <c r="L18" s="38">
        <f t="shared" si="4"/>
        <v>26.63717647</v>
      </c>
      <c r="M18" s="38">
        <f t="shared" si="5"/>
        <v>31.96461176</v>
      </c>
      <c r="N18" s="38">
        <f t="shared" si="6"/>
        <v>31.96461176</v>
      </c>
      <c r="O18" s="38">
        <v>0.0</v>
      </c>
      <c r="P18" s="39" t="s">
        <v>45</v>
      </c>
      <c r="Q18" s="40" t="s">
        <v>41</v>
      </c>
      <c r="R18" s="41">
        <v>0.0</v>
      </c>
      <c r="S18" s="43">
        <v>0.0</v>
      </c>
      <c r="T18" s="43">
        <v>0.25</v>
      </c>
      <c r="U18" s="41">
        <v>0.3</v>
      </c>
      <c r="V18" s="41">
        <v>0.45</v>
      </c>
      <c r="W18" s="41">
        <f t="shared" si="7"/>
        <v>1</v>
      </c>
    </row>
    <row r="19">
      <c r="A19" s="44"/>
      <c r="B19" s="45" t="s">
        <v>46</v>
      </c>
      <c r="C19" s="28"/>
      <c r="D19" s="28"/>
      <c r="E19" s="28"/>
      <c r="F19" s="28"/>
      <c r="G19" s="28"/>
      <c r="H19" s="28"/>
      <c r="I19" s="28"/>
      <c r="J19" s="28"/>
      <c r="K19" s="28">
        <f t="shared" ref="K19:O19" si="8">SUM(K20:K29)</f>
        <v>33.39</v>
      </c>
      <c r="L19" s="29">
        <f t="shared" si="8"/>
        <v>279.6903529</v>
      </c>
      <c r="M19" s="29">
        <f t="shared" si="8"/>
        <v>335.6284235</v>
      </c>
      <c r="N19" s="29">
        <f t="shared" si="8"/>
        <v>335.6284235</v>
      </c>
      <c r="O19" s="29">
        <f t="shared" si="8"/>
        <v>0</v>
      </c>
      <c r="P19" s="46"/>
      <c r="Q19" s="47"/>
      <c r="R19" s="32"/>
      <c r="S19" s="32"/>
      <c r="T19" s="32"/>
      <c r="U19" s="32"/>
      <c r="V19" s="32"/>
      <c r="W19" s="32"/>
    </row>
    <row r="20">
      <c r="A20" s="33">
        <v>6.920103252E9</v>
      </c>
      <c r="B20" s="48" t="s">
        <v>47</v>
      </c>
      <c r="C20" s="49"/>
      <c r="D20" s="35">
        <v>3.0</v>
      </c>
      <c r="E20" s="36"/>
      <c r="F20" s="36"/>
      <c r="G20" s="36"/>
      <c r="H20" s="36"/>
      <c r="I20" s="36"/>
      <c r="J20" s="36"/>
      <c r="K20" s="37">
        <f t="shared" ref="K20:K29" si="9">D20*1.59</f>
        <v>4.77</v>
      </c>
      <c r="L20" s="38">
        <f t="shared" ref="L20:L24" si="10">($K$7*$L$7)*K20</f>
        <v>39.95576471</v>
      </c>
      <c r="M20" s="38">
        <f t="shared" ref="M20:M24" si="11">($K$7*$M$7)*K20</f>
        <v>47.94691765</v>
      </c>
      <c r="N20" s="38">
        <f t="shared" ref="N20:N24" si="12">($K$7*$N$7)*K20</f>
        <v>47.94691765</v>
      </c>
      <c r="O20" s="38">
        <v>0.0</v>
      </c>
      <c r="P20" s="39" t="s">
        <v>27</v>
      </c>
      <c r="Q20" s="40" t="s">
        <v>48</v>
      </c>
      <c r="R20" s="41">
        <v>0.3</v>
      </c>
      <c r="S20" s="43">
        <v>0.2</v>
      </c>
      <c r="T20" s="43">
        <v>0.5</v>
      </c>
      <c r="U20" s="43">
        <v>0.0</v>
      </c>
      <c r="V20" s="43">
        <v>0.0</v>
      </c>
      <c r="W20" s="43">
        <f t="shared" ref="W20:W29" si="13">SUM(R20:V20)</f>
        <v>1</v>
      </c>
    </row>
    <row r="21" ht="29.25" customHeight="1">
      <c r="A21" s="33">
        <v>6.920102286E9</v>
      </c>
      <c r="B21" s="48" t="s">
        <v>49</v>
      </c>
      <c r="C21" s="49"/>
      <c r="D21" s="35">
        <v>2.0</v>
      </c>
      <c r="E21" s="36"/>
      <c r="F21" s="36"/>
      <c r="G21" s="36"/>
      <c r="H21" s="36"/>
      <c r="I21" s="36"/>
      <c r="J21" s="36"/>
      <c r="K21" s="37">
        <f t="shared" si="9"/>
        <v>3.18</v>
      </c>
      <c r="L21" s="38">
        <f t="shared" si="10"/>
        <v>26.63717647</v>
      </c>
      <c r="M21" s="38">
        <f t="shared" si="11"/>
        <v>31.96461176</v>
      </c>
      <c r="N21" s="38">
        <f t="shared" si="12"/>
        <v>31.96461176</v>
      </c>
      <c r="O21" s="38">
        <v>0.0</v>
      </c>
      <c r="P21" s="39" t="s">
        <v>27</v>
      </c>
      <c r="Q21" s="40" t="s">
        <v>48</v>
      </c>
      <c r="R21" s="41">
        <v>0.3</v>
      </c>
      <c r="S21" s="43">
        <v>0.2</v>
      </c>
      <c r="T21" s="43">
        <v>0.5</v>
      </c>
      <c r="U21" s="43">
        <v>0.0</v>
      </c>
      <c r="V21" s="43">
        <v>0.0</v>
      </c>
      <c r="W21" s="43">
        <f t="shared" si="13"/>
        <v>1</v>
      </c>
    </row>
    <row r="22" ht="15.75" customHeight="1">
      <c r="A22" s="33">
        <v>6.920102161E9</v>
      </c>
      <c r="B22" s="48" t="s">
        <v>50</v>
      </c>
      <c r="C22" s="49"/>
      <c r="D22" s="35">
        <v>2.0</v>
      </c>
      <c r="E22" s="36"/>
      <c r="F22" s="36"/>
      <c r="G22" s="36"/>
      <c r="H22" s="36"/>
      <c r="I22" s="36"/>
      <c r="J22" s="36"/>
      <c r="K22" s="37">
        <f t="shared" si="9"/>
        <v>3.18</v>
      </c>
      <c r="L22" s="38">
        <f t="shared" si="10"/>
        <v>26.63717647</v>
      </c>
      <c r="M22" s="38">
        <f t="shared" si="11"/>
        <v>31.96461176</v>
      </c>
      <c r="N22" s="38">
        <f t="shared" si="12"/>
        <v>31.96461176</v>
      </c>
      <c r="O22" s="38">
        <v>0.0</v>
      </c>
      <c r="P22" s="39" t="s">
        <v>27</v>
      </c>
      <c r="Q22" s="40" t="s">
        <v>33</v>
      </c>
      <c r="R22" s="41">
        <v>0.3</v>
      </c>
      <c r="S22" s="43">
        <v>0.2</v>
      </c>
      <c r="T22" s="43">
        <v>0.5</v>
      </c>
      <c r="U22" s="43">
        <v>0.0</v>
      </c>
      <c r="V22" s="43">
        <v>0.0</v>
      </c>
      <c r="W22" s="43">
        <f t="shared" si="13"/>
        <v>1</v>
      </c>
    </row>
    <row r="23" ht="15.75" customHeight="1">
      <c r="A23" s="33">
        <v>6.920102233E9</v>
      </c>
      <c r="B23" s="48" t="s">
        <v>51</v>
      </c>
      <c r="C23" s="49"/>
      <c r="D23" s="35">
        <v>2.0</v>
      </c>
      <c r="E23" s="36"/>
      <c r="F23" s="36"/>
      <c r="G23" s="36"/>
      <c r="H23" s="36"/>
      <c r="I23" s="36"/>
      <c r="J23" s="36"/>
      <c r="K23" s="37">
        <f t="shared" si="9"/>
        <v>3.18</v>
      </c>
      <c r="L23" s="38">
        <f t="shared" si="10"/>
        <v>26.63717647</v>
      </c>
      <c r="M23" s="38">
        <f t="shared" si="11"/>
        <v>31.96461176</v>
      </c>
      <c r="N23" s="38">
        <f t="shared" si="12"/>
        <v>31.96461176</v>
      </c>
      <c r="O23" s="38">
        <v>0.0</v>
      </c>
      <c r="P23" s="39" t="s">
        <v>27</v>
      </c>
      <c r="Q23" s="40" t="s">
        <v>39</v>
      </c>
      <c r="R23" s="41">
        <v>0.3</v>
      </c>
      <c r="S23" s="43">
        <v>0.2</v>
      </c>
      <c r="T23" s="43">
        <v>0.5</v>
      </c>
      <c r="U23" s="43">
        <v>0.0</v>
      </c>
      <c r="V23" s="43">
        <v>0.0</v>
      </c>
      <c r="W23" s="43">
        <f t="shared" si="13"/>
        <v>1</v>
      </c>
    </row>
    <row r="24" ht="15.75" customHeight="1">
      <c r="A24" s="33">
        <v>6.920102285E9</v>
      </c>
      <c r="B24" s="48" t="s">
        <v>52</v>
      </c>
      <c r="C24" s="49"/>
      <c r="D24" s="35">
        <v>2.0</v>
      </c>
      <c r="E24" s="36"/>
      <c r="F24" s="36"/>
      <c r="G24" s="36"/>
      <c r="H24" s="36"/>
      <c r="I24" s="36"/>
      <c r="J24" s="36"/>
      <c r="K24" s="37">
        <f t="shared" si="9"/>
        <v>3.18</v>
      </c>
      <c r="L24" s="38">
        <f t="shared" si="10"/>
        <v>26.63717647</v>
      </c>
      <c r="M24" s="38">
        <f t="shared" si="11"/>
        <v>31.96461176</v>
      </c>
      <c r="N24" s="38">
        <f t="shared" si="12"/>
        <v>31.96461176</v>
      </c>
      <c r="O24" s="38">
        <v>0.0</v>
      </c>
      <c r="P24" s="39" t="s">
        <v>27</v>
      </c>
      <c r="Q24" s="40" t="s">
        <v>39</v>
      </c>
      <c r="R24" s="41">
        <v>0.3</v>
      </c>
      <c r="S24" s="43">
        <v>0.2</v>
      </c>
      <c r="T24" s="43">
        <v>0.5</v>
      </c>
      <c r="U24" s="43">
        <v>0.0</v>
      </c>
      <c r="V24" s="43">
        <v>0.0</v>
      </c>
      <c r="W24" s="43">
        <f t="shared" si="13"/>
        <v>1</v>
      </c>
    </row>
    <row r="25" ht="15.75" customHeight="1">
      <c r="A25" s="33">
        <v>6.920102192E9</v>
      </c>
      <c r="B25" s="48" t="s">
        <v>53</v>
      </c>
      <c r="C25" s="49"/>
      <c r="D25" s="35">
        <v>2.0</v>
      </c>
      <c r="E25" s="36"/>
      <c r="F25" s="36"/>
      <c r="G25" s="36"/>
      <c r="H25" s="36"/>
      <c r="I25" s="36"/>
      <c r="J25" s="36"/>
      <c r="K25" s="37">
        <f t="shared" si="9"/>
        <v>3.18</v>
      </c>
      <c r="L25" s="38">
        <f t="shared" ref="L25:L26" si="14">($K$7*$L$7)*K26</f>
        <v>26.63717647</v>
      </c>
      <c r="M25" s="38">
        <f t="shared" ref="M25:M26" si="15">($K$7*$M$7)*K26</f>
        <v>31.96461176</v>
      </c>
      <c r="N25" s="38">
        <f t="shared" ref="N25:N26" si="16">($K$7*$N$7)*K26</f>
        <v>31.96461176</v>
      </c>
      <c r="O25" s="38">
        <v>0.0</v>
      </c>
      <c r="P25" s="39" t="s">
        <v>27</v>
      </c>
      <c r="Q25" s="40" t="s">
        <v>28</v>
      </c>
      <c r="R25" s="41">
        <v>0.3</v>
      </c>
      <c r="S25" s="43">
        <v>0.2</v>
      </c>
      <c r="T25" s="43">
        <v>0.5</v>
      </c>
      <c r="U25" s="43">
        <v>0.0</v>
      </c>
      <c r="V25" s="43">
        <v>0.0</v>
      </c>
      <c r="W25" s="43">
        <f t="shared" si="13"/>
        <v>1</v>
      </c>
    </row>
    <row r="26" ht="15.75" customHeight="1">
      <c r="A26" s="33">
        <v>6.920102195E9</v>
      </c>
      <c r="B26" s="48" t="s">
        <v>54</v>
      </c>
      <c r="C26" s="49"/>
      <c r="D26" s="35">
        <v>2.0</v>
      </c>
      <c r="E26" s="36"/>
      <c r="F26" s="36"/>
      <c r="G26" s="36"/>
      <c r="H26" s="36"/>
      <c r="I26" s="36"/>
      <c r="J26" s="36"/>
      <c r="K26" s="37">
        <f t="shared" si="9"/>
        <v>3.18</v>
      </c>
      <c r="L26" s="38">
        <f t="shared" si="14"/>
        <v>26.63717647</v>
      </c>
      <c r="M26" s="38">
        <f t="shared" si="15"/>
        <v>31.96461176</v>
      </c>
      <c r="N26" s="38">
        <f t="shared" si="16"/>
        <v>31.96461176</v>
      </c>
      <c r="O26" s="38">
        <v>0.0</v>
      </c>
      <c r="P26" s="39" t="s">
        <v>30</v>
      </c>
      <c r="Q26" s="40" t="s">
        <v>28</v>
      </c>
      <c r="R26" s="41">
        <v>0.3</v>
      </c>
      <c r="S26" s="43">
        <v>0.2</v>
      </c>
      <c r="T26" s="43">
        <v>0.5</v>
      </c>
      <c r="U26" s="43">
        <v>0.0</v>
      </c>
      <c r="V26" s="43">
        <v>0.0</v>
      </c>
      <c r="W26" s="43">
        <f t="shared" si="13"/>
        <v>1</v>
      </c>
    </row>
    <row r="27" ht="15.75" customHeight="1">
      <c r="A27" s="33">
        <v>1.000002046E9</v>
      </c>
      <c r="B27" s="42" t="s">
        <v>55</v>
      </c>
      <c r="C27" s="50"/>
      <c r="D27" s="35">
        <v>2.0</v>
      </c>
      <c r="E27" s="36"/>
      <c r="F27" s="36"/>
      <c r="G27" s="36"/>
      <c r="H27" s="36"/>
      <c r="I27" s="36"/>
      <c r="J27" s="36"/>
      <c r="K27" s="37">
        <f t="shared" si="9"/>
        <v>3.18</v>
      </c>
      <c r="L27" s="38">
        <f t="shared" ref="L27:L29" si="17">($K$7*$L$7)*K27</f>
        <v>26.63717647</v>
      </c>
      <c r="M27" s="38">
        <f t="shared" ref="M27:M29" si="18">($K$7*$M$7)*K27</f>
        <v>31.96461176</v>
      </c>
      <c r="N27" s="38">
        <f t="shared" ref="N27:N29" si="19">($K$7*$N$7)*K27</f>
        <v>31.96461176</v>
      </c>
      <c r="O27" s="38">
        <v>0.0</v>
      </c>
      <c r="P27" s="39" t="s">
        <v>27</v>
      </c>
      <c r="Q27" s="40" t="s">
        <v>28</v>
      </c>
      <c r="R27" s="41">
        <v>0.3</v>
      </c>
      <c r="S27" s="43">
        <v>0.2</v>
      </c>
      <c r="T27" s="43">
        <v>0.5</v>
      </c>
      <c r="U27" s="43">
        <v>0.0</v>
      </c>
      <c r="V27" s="43">
        <v>0.0</v>
      </c>
      <c r="W27" s="43">
        <f t="shared" si="13"/>
        <v>1</v>
      </c>
    </row>
    <row r="28" ht="25.5" customHeight="1">
      <c r="A28" s="33">
        <v>1.000002033E9</v>
      </c>
      <c r="B28" s="42" t="s">
        <v>56</v>
      </c>
      <c r="C28" s="51"/>
      <c r="D28" s="35">
        <v>2.0</v>
      </c>
      <c r="E28" s="36"/>
      <c r="F28" s="36"/>
      <c r="G28" s="36"/>
      <c r="H28" s="36"/>
      <c r="I28" s="36"/>
      <c r="J28" s="36"/>
      <c r="K28" s="37">
        <f t="shared" si="9"/>
        <v>3.18</v>
      </c>
      <c r="L28" s="38">
        <f t="shared" si="17"/>
        <v>26.63717647</v>
      </c>
      <c r="M28" s="38">
        <f t="shared" si="18"/>
        <v>31.96461176</v>
      </c>
      <c r="N28" s="38">
        <f t="shared" si="19"/>
        <v>31.96461176</v>
      </c>
      <c r="O28" s="38">
        <v>0.0</v>
      </c>
      <c r="P28" s="39" t="s">
        <v>27</v>
      </c>
      <c r="Q28" s="40" t="s">
        <v>28</v>
      </c>
      <c r="R28" s="41">
        <v>0.3</v>
      </c>
      <c r="S28" s="43">
        <v>0.2</v>
      </c>
      <c r="T28" s="43">
        <v>0.5</v>
      </c>
      <c r="U28" s="43">
        <v>0.0</v>
      </c>
      <c r="V28" s="43">
        <v>0.0</v>
      </c>
      <c r="W28" s="43">
        <f t="shared" si="13"/>
        <v>1</v>
      </c>
    </row>
    <row r="29" ht="15.75" customHeight="1">
      <c r="A29" s="33">
        <v>1.000002026E9</v>
      </c>
      <c r="B29" s="42" t="s">
        <v>57</v>
      </c>
      <c r="C29" s="49"/>
      <c r="D29" s="35">
        <v>2.0</v>
      </c>
      <c r="E29" s="36"/>
      <c r="F29" s="36"/>
      <c r="G29" s="36"/>
      <c r="H29" s="36"/>
      <c r="I29" s="36"/>
      <c r="J29" s="36"/>
      <c r="K29" s="37">
        <f t="shared" si="9"/>
        <v>3.18</v>
      </c>
      <c r="L29" s="38">
        <f t="shared" si="17"/>
        <v>26.63717647</v>
      </c>
      <c r="M29" s="38">
        <f t="shared" si="18"/>
        <v>31.96461176</v>
      </c>
      <c r="N29" s="38">
        <f t="shared" si="19"/>
        <v>31.96461176</v>
      </c>
      <c r="O29" s="38">
        <v>0.0</v>
      </c>
      <c r="P29" s="39" t="s">
        <v>27</v>
      </c>
      <c r="Q29" s="40" t="s">
        <v>33</v>
      </c>
      <c r="R29" s="41">
        <v>0.3</v>
      </c>
      <c r="S29" s="43">
        <v>0.2</v>
      </c>
      <c r="T29" s="43">
        <v>0.5</v>
      </c>
      <c r="U29" s="43">
        <v>0.0</v>
      </c>
      <c r="V29" s="43">
        <v>0.0</v>
      </c>
      <c r="W29" s="43">
        <f t="shared" si="13"/>
        <v>1</v>
      </c>
    </row>
    <row r="30" ht="15.75" customHeight="1">
      <c r="A30" s="44"/>
      <c r="B30" s="45" t="s">
        <v>58</v>
      </c>
      <c r="C30" s="28"/>
      <c r="D30" s="28"/>
      <c r="E30" s="28"/>
      <c r="F30" s="28"/>
      <c r="G30" s="28"/>
      <c r="H30" s="28"/>
      <c r="I30" s="28"/>
      <c r="J30" s="28"/>
      <c r="K30" s="28">
        <f t="shared" ref="K30:O30" si="20">SUM(K31:K50)</f>
        <v>101.76</v>
      </c>
      <c r="L30" s="29">
        <f t="shared" si="20"/>
        <v>852.3896471</v>
      </c>
      <c r="M30" s="29">
        <f t="shared" si="20"/>
        <v>1022.867576</v>
      </c>
      <c r="N30" s="29">
        <f t="shared" si="20"/>
        <v>1022.867576</v>
      </c>
      <c r="O30" s="29">
        <f t="shared" si="20"/>
        <v>0</v>
      </c>
      <c r="P30" s="30"/>
      <c r="Q30" s="31"/>
      <c r="R30" s="32"/>
      <c r="S30" s="32"/>
      <c r="T30" s="32"/>
      <c r="U30" s="32"/>
      <c r="V30" s="32"/>
      <c r="W30" s="32"/>
    </row>
    <row r="31" ht="15.75" customHeight="1">
      <c r="A31" s="33">
        <v>6.920103287E9</v>
      </c>
      <c r="B31" s="42" t="s">
        <v>59</v>
      </c>
      <c r="C31" s="49"/>
      <c r="D31" s="36"/>
      <c r="E31" s="35">
        <v>3.0</v>
      </c>
      <c r="F31" s="36"/>
      <c r="G31" s="36"/>
      <c r="H31" s="36"/>
      <c r="I31" s="36"/>
      <c r="J31" s="36"/>
      <c r="K31" s="37">
        <f t="shared" ref="K31:K39" si="21">E31*1.59</f>
        <v>4.77</v>
      </c>
      <c r="L31" s="38">
        <f t="shared" ref="L31:L39" si="22">($K$7*$L$7)*K31</f>
        <v>39.95576471</v>
      </c>
      <c r="M31" s="38">
        <f t="shared" ref="M31:M39" si="23">($K$7*$M$7)*K31</f>
        <v>47.94691765</v>
      </c>
      <c r="N31" s="38">
        <f t="shared" ref="N31:N39" si="24">($K$7*$N$7)*K31</f>
        <v>47.94691765</v>
      </c>
      <c r="O31" s="38">
        <v>0.0</v>
      </c>
      <c r="P31" s="39" t="s">
        <v>27</v>
      </c>
      <c r="Q31" s="40" t="s">
        <v>60</v>
      </c>
      <c r="R31" s="41">
        <v>0.3</v>
      </c>
      <c r="S31" s="43">
        <v>0.2</v>
      </c>
      <c r="T31" s="43">
        <v>0.5</v>
      </c>
      <c r="U31" s="43">
        <v>0.0</v>
      </c>
      <c r="V31" s="43">
        <v>0.0</v>
      </c>
      <c r="W31" s="43">
        <f t="shared" ref="W31:W39" si="25">SUM(R31:V31)</f>
        <v>1</v>
      </c>
    </row>
    <row r="32" ht="15.75" customHeight="1">
      <c r="A32" s="33">
        <v>6.920102288E9</v>
      </c>
      <c r="B32" s="42" t="s">
        <v>61</v>
      </c>
      <c r="C32" s="49"/>
      <c r="D32" s="36"/>
      <c r="E32" s="35">
        <v>2.0</v>
      </c>
      <c r="F32" s="36"/>
      <c r="G32" s="36"/>
      <c r="H32" s="36"/>
      <c r="I32" s="36"/>
      <c r="J32" s="36"/>
      <c r="K32" s="37">
        <f t="shared" si="21"/>
        <v>3.18</v>
      </c>
      <c r="L32" s="38">
        <f t="shared" si="22"/>
        <v>26.63717647</v>
      </c>
      <c r="M32" s="38">
        <f t="shared" si="23"/>
        <v>31.96461176</v>
      </c>
      <c r="N32" s="38">
        <f t="shared" si="24"/>
        <v>31.96461176</v>
      </c>
      <c r="O32" s="38">
        <v>0.0</v>
      </c>
      <c r="P32" s="39" t="s">
        <v>27</v>
      </c>
      <c r="Q32" s="40" t="s">
        <v>39</v>
      </c>
      <c r="R32" s="41">
        <v>0.3</v>
      </c>
      <c r="S32" s="43">
        <v>0.2</v>
      </c>
      <c r="T32" s="43">
        <v>0.5</v>
      </c>
      <c r="U32" s="43">
        <v>0.0</v>
      </c>
      <c r="V32" s="43">
        <v>0.0</v>
      </c>
      <c r="W32" s="43">
        <f t="shared" si="25"/>
        <v>1</v>
      </c>
    </row>
    <row r="33" ht="15.75" customHeight="1">
      <c r="A33" s="33">
        <v>6.9201021E9</v>
      </c>
      <c r="B33" s="42" t="s">
        <v>62</v>
      </c>
      <c r="C33" s="49"/>
      <c r="D33" s="36"/>
      <c r="E33" s="35">
        <v>2.0</v>
      </c>
      <c r="F33" s="36"/>
      <c r="G33" s="36"/>
      <c r="H33" s="36"/>
      <c r="I33" s="36"/>
      <c r="J33" s="36"/>
      <c r="K33" s="37">
        <f t="shared" si="21"/>
        <v>3.18</v>
      </c>
      <c r="L33" s="38">
        <f t="shared" si="22"/>
        <v>26.63717647</v>
      </c>
      <c r="M33" s="38">
        <f t="shared" si="23"/>
        <v>31.96461176</v>
      </c>
      <c r="N33" s="38">
        <f t="shared" si="24"/>
        <v>31.96461176</v>
      </c>
      <c r="O33" s="38">
        <v>0.0</v>
      </c>
      <c r="P33" s="39" t="s">
        <v>30</v>
      </c>
      <c r="Q33" s="40" t="s">
        <v>39</v>
      </c>
      <c r="R33" s="41">
        <v>0.3</v>
      </c>
      <c r="S33" s="43">
        <v>0.2</v>
      </c>
      <c r="T33" s="43">
        <v>0.5</v>
      </c>
      <c r="U33" s="43">
        <v>0.0</v>
      </c>
      <c r="V33" s="43">
        <v>0.0</v>
      </c>
      <c r="W33" s="43">
        <f t="shared" si="25"/>
        <v>1</v>
      </c>
    </row>
    <row r="34" ht="34.5" customHeight="1">
      <c r="A34" s="33">
        <v>6.920103214E9</v>
      </c>
      <c r="B34" s="42" t="s">
        <v>63</v>
      </c>
      <c r="C34" s="49"/>
      <c r="D34" s="36"/>
      <c r="E34" s="35">
        <v>3.0</v>
      </c>
      <c r="F34" s="36"/>
      <c r="G34" s="36"/>
      <c r="H34" s="36"/>
      <c r="I34" s="36"/>
      <c r="J34" s="36"/>
      <c r="K34" s="37">
        <f t="shared" si="21"/>
        <v>4.77</v>
      </c>
      <c r="L34" s="38">
        <f t="shared" si="22"/>
        <v>39.95576471</v>
      </c>
      <c r="M34" s="38">
        <f t="shared" si="23"/>
        <v>47.94691765</v>
      </c>
      <c r="N34" s="38">
        <f t="shared" si="24"/>
        <v>47.94691765</v>
      </c>
      <c r="O34" s="38">
        <v>0.0</v>
      </c>
      <c r="P34" s="39" t="s">
        <v>45</v>
      </c>
      <c r="Q34" s="40" t="s">
        <v>64</v>
      </c>
      <c r="R34" s="41">
        <v>0.0</v>
      </c>
      <c r="S34" s="41">
        <v>0.2</v>
      </c>
      <c r="T34" s="41">
        <v>0.3</v>
      </c>
      <c r="U34" s="43">
        <v>0.0</v>
      </c>
      <c r="V34" s="43">
        <v>0.5</v>
      </c>
      <c r="W34" s="43">
        <f t="shared" si="25"/>
        <v>1</v>
      </c>
    </row>
    <row r="35" ht="15.75" customHeight="1">
      <c r="A35" s="33">
        <v>6.920102193E9</v>
      </c>
      <c r="B35" s="42" t="s">
        <v>65</v>
      </c>
      <c r="C35" s="49"/>
      <c r="D35" s="36"/>
      <c r="E35" s="35">
        <v>2.0</v>
      </c>
      <c r="F35" s="36"/>
      <c r="G35" s="36"/>
      <c r="H35" s="36"/>
      <c r="I35" s="36"/>
      <c r="J35" s="36"/>
      <c r="K35" s="37">
        <f t="shared" si="21"/>
        <v>3.18</v>
      </c>
      <c r="L35" s="38">
        <f t="shared" si="22"/>
        <v>26.63717647</v>
      </c>
      <c r="M35" s="38">
        <f t="shared" si="23"/>
        <v>31.96461176</v>
      </c>
      <c r="N35" s="38">
        <f t="shared" si="24"/>
        <v>31.96461176</v>
      </c>
      <c r="O35" s="38">
        <v>0.0</v>
      </c>
      <c r="P35" s="39" t="s">
        <v>30</v>
      </c>
      <c r="Q35" s="40" t="s">
        <v>39</v>
      </c>
      <c r="R35" s="41">
        <v>0.3</v>
      </c>
      <c r="S35" s="43">
        <v>0.2</v>
      </c>
      <c r="T35" s="43">
        <v>0.5</v>
      </c>
      <c r="U35" s="43">
        <v>0.0</v>
      </c>
      <c r="V35" s="43">
        <v>0.0</v>
      </c>
      <c r="W35" s="43">
        <f t="shared" si="25"/>
        <v>1</v>
      </c>
    </row>
    <row r="36" ht="15.75" customHeight="1">
      <c r="A36" s="33">
        <v>6.920102202E9</v>
      </c>
      <c r="B36" s="42" t="s">
        <v>66</v>
      </c>
      <c r="C36" s="49"/>
      <c r="D36" s="36"/>
      <c r="E36" s="35">
        <v>2.0</v>
      </c>
      <c r="F36" s="36"/>
      <c r="G36" s="36"/>
      <c r="H36" s="36"/>
      <c r="I36" s="36"/>
      <c r="J36" s="36"/>
      <c r="K36" s="37">
        <f t="shared" si="21"/>
        <v>3.18</v>
      </c>
      <c r="L36" s="38">
        <f t="shared" si="22"/>
        <v>26.63717647</v>
      </c>
      <c r="M36" s="38">
        <f t="shared" si="23"/>
        <v>31.96461176</v>
      </c>
      <c r="N36" s="38">
        <f t="shared" si="24"/>
        <v>31.96461176</v>
      </c>
      <c r="O36" s="38">
        <v>0.0</v>
      </c>
      <c r="P36" s="39" t="s">
        <v>67</v>
      </c>
      <c r="Q36" s="40" t="s">
        <v>28</v>
      </c>
      <c r="R36" s="41">
        <v>0.0</v>
      </c>
      <c r="S36" s="43">
        <v>0.2</v>
      </c>
      <c r="T36" s="43">
        <v>0.3</v>
      </c>
      <c r="U36" s="43">
        <v>0.0</v>
      </c>
      <c r="V36" s="43">
        <v>0.5</v>
      </c>
      <c r="W36" s="43">
        <f t="shared" si="25"/>
        <v>1</v>
      </c>
    </row>
    <row r="37" ht="15.75" customHeight="1">
      <c r="A37" s="33">
        <v>6.920102183E9</v>
      </c>
      <c r="B37" s="42" t="s">
        <v>68</v>
      </c>
      <c r="C37" s="49"/>
      <c r="D37" s="36"/>
      <c r="E37" s="35">
        <v>2.0</v>
      </c>
      <c r="F37" s="36"/>
      <c r="G37" s="36"/>
      <c r="H37" s="36"/>
      <c r="I37" s="36"/>
      <c r="J37" s="36"/>
      <c r="K37" s="37">
        <f t="shared" si="21"/>
        <v>3.18</v>
      </c>
      <c r="L37" s="38">
        <f t="shared" si="22"/>
        <v>26.63717647</v>
      </c>
      <c r="M37" s="38">
        <f t="shared" si="23"/>
        <v>31.96461176</v>
      </c>
      <c r="N37" s="38">
        <f t="shared" si="24"/>
        <v>31.96461176</v>
      </c>
      <c r="O37" s="38">
        <v>0.0</v>
      </c>
      <c r="P37" s="39" t="s">
        <v>27</v>
      </c>
      <c r="Q37" s="40" t="s">
        <v>28</v>
      </c>
      <c r="R37" s="41">
        <v>0.3</v>
      </c>
      <c r="S37" s="43">
        <v>0.2</v>
      </c>
      <c r="T37" s="43">
        <v>0.5</v>
      </c>
      <c r="U37" s="43">
        <v>0.0</v>
      </c>
      <c r="V37" s="43">
        <v>0.0</v>
      </c>
      <c r="W37" s="43">
        <f t="shared" si="25"/>
        <v>1</v>
      </c>
    </row>
    <row r="38" ht="15.75" customHeight="1">
      <c r="A38" s="33">
        <v>6.920102218E9</v>
      </c>
      <c r="B38" s="42" t="s">
        <v>69</v>
      </c>
      <c r="C38" s="49"/>
      <c r="D38" s="36"/>
      <c r="E38" s="35">
        <v>2.0</v>
      </c>
      <c r="F38" s="36"/>
      <c r="G38" s="36"/>
      <c r="H38" s="36"/>
      <c r="I38" s="36"/>
      <c r="J38" s="36"/>
      <c r="K38" s="37">
        <f t="shared" si="21"/>
        <v>3.18</v>
      </c>
      <c r="L38" s="38">
        <f t="shared" si="22"/>
        <v>26.63717647</v>
      </c>
      <c r="M38" s="38">
        <f t="shared" si="23"/>
        <v>31.96461176</v>
      </c>
      <c r="N38" s="38">
        <f t="shared" si="24"/>
        <v>31.96461176</v>
      </c>
      <c r="O38" s="38">
        <v>0.0</v>
      </c>
      <c r="P38" s="39" t="s">
        <v>30</v>
      </c>
      <c r="Q38" s="40" t="s">
        <v>28</v>
      </c>
      <c r="R38" s="41">
        <v>0.3</v>
      </c>
      <c r="S38" s="43">
        <v>0.2</v>
      </c>
      <c r="T38" s="43">
        <v>0.5</v>
      </c>
      <c r="U38" s="43">
        <v>0.0</v>
      </c>
      <c r="V38" s="43">
        <v>0.0</v>
      </c>
      <c r="W38" s="43">
        <f t="shared" si="25"/>
        <v>1</v>
      </c>
    </row>
    <row r="39" ht="15.0" customHeight="1">
      <c r="A39" s="33">
        <v>6.920102284E9</v>
      </c>
      <c r="B39" s="52" t="s">
        <v>70</v>
      </c>
      <c r="C39" s="50"/>
      <c r="D39" s="53"/>
      <c r="E39" s="54">
        <v>2.0</v>
      </c>
      <c r="F39" s="53"/>
      <c r="G39" s="53"/>
      <c r="H39" s="53"/>
      <c r="I39" s="53"/>
      <c r="J39" s="53"/>
      <c r="K39" s="55">
        <f t="shared" si="21"/>
        <v>3.18</v>
      </c>
      <c r="L39" s="56">
        <f t="shared" si="22"/>
        <v>26.63717647</v>
      </c>
      <c r="M39" s="56">
        <f t="shared" si="23"/>
        <v>31.96461176</v>
      </c>
      <c r="N39" s="56">
        <f t="shared" si="24"/>
        <v>31.96461176</v>
      </c>
      <c r="O39" s="56">
        <v>0.0</v>
      </c>
      <c r="P39" s="57" t="s">
        <v>71</v>
      </c>
      <c r="Q39" s="58" t="s">
        <v>72</v>
      </c>
      <c r="R39" s="41">
        <v>0.0</v>
      </c>
      <c r="S39" s="43">
        <v>0.2</v>
      </c>
      <c r="T39" s="43">
        <v>0.3</v>
      </c>
      <c r="U39" s="43">
        <v>0.0</v>
      </c>
      <c r="V39" s="43">
        <v>0.5</v>
      </c>
      <c r="W39" s="43">
        <f t="shared" si="25"/>
        <v>1</v>
      </c>
      <c r="X39" s="59"/>
      <c r="Y39" s="59"/>
      <c r="Z39" s="59"/>
    </row>
    <row r="40" ht="15.0" customHeight="1">
      <c r="A40" s="60"/>
      <c r="B40" s="60"/>
      <c r="C40" s="61"/>
      <c r="D40" s="61"/>
      <c r="E40" s="61"/>
      <c r="F40" s="61"/>
      <c r="G40" s="61"/>
      <c r="H40" s="61"/>
      <c r="I40" s="61"/>
      <c r="J40" s="61"/>
      <c r="K40" s="62"/>
      <c r="L40" s="61"/>
      <c r="M40" s="61"/>
      <c r="N40" s="61"/>
      <c r="O40" s="61"/>
      <c r="P40" s="61"/>
      <c r="Q40" s="61"/>
      <c r="R40" s="63"/>
      <c r="S40" s="61"/>
      <c r="T40" s="61"/>
      <c r="U40" s="61"/>
      <c r="V40" s="61"/>
      <c r="W40" s="61"/>
      <c r="X40" s="59"/>
      <c r="Y40" s="59"/>
      <c r="Z40" s="59"/>
    </row>
    <row r="41" ht="15.75" customHeight="1">
      <c r="A41" s="64"/>
      <c r="B41" s="65" t="s">
        <v>73</v>
      </c>
      <c r="C41" s="66"/>
      <c r="D41" s="66"/>
      <c r="E41" s="66"/>
      <c r="F41" s="66"/>
      <c r="G41" s="66"/>
      <c r="H41" s="66"/>
      <c r="I41" s="66"/>
      <c r="J41" s="66"/>
      <c r="K41" s="66">
        <f t="shared" ref="K41:O41" si="26">SUM(K42:K52)</f>
        <v>38.16</v>
      </c>
      <c r="L41" s="67">
        <f t="shared" si="26"/>
        <v>319.6461176</v>
      </c>
      <c r="M41" s="67">
        <f t="shared" si="26"/>
        <v>383.5753412</v>
      </c>
      <c r="N41" s="67">
        <f t="shared" si="26"/>
        <v>383.5753412</v>
      </c>
      <c r="O41" s="67">
        <f t="shared" si="26"/>
        <v>0</v>
      </c>
      <c r="P41" s="46"/>
      <c r="Q41" s="31"/>
      <c r="R41" s="68"/>
      <c r="S41" s="68"/>
      <c r="T41" s="68"/>
      <c r="U41" s="68"/>
      <c r="V41" s="68"/>
      <c r="W41" s="32"/>
      <c r="X41" s="59"/>
      <c r="Y41" s="59"/>
      <c r="Z41" s="59"/>
    </row>
    <row r="42" ht="15.75" customHeight="1">
      <c r="A42" s="33">
        <v>6.920104293E9</v>
      </c>
      <c r="B42" s="42" t="s">
        <v>74</v>
      </c>
      <c r="C42" s="69"/>
      <c r="D42" s="49"/>
      <c r="E42" s="36"/>
      <c r="F42" s="35">
        <v>3.0</v>
      </c>
      <c r="G42" s="36"/>
      <c r="H42" s="36"/>
      <c r="I42" s="36"/>
      <c r="J42" s="36"/>
      <c r="K42" s="37">
        <f t="shared" ref="K42:K52" si="27">F42*1.59</f>
        <v>4.77</v>
      </c>
      <c r="L42" s="38">
        <f t="shared" ref="L42:L52" si="28">($K$7*$L$7)*K42</f>
        <v>39.95576471</v>
      </c>
      <c r="M42" s="38">
        <f t="shared" ref="M42:M52" si="29">($K$7*$M$7)*K42</f>
        <v>47.94691765</v>
      </c>
      <c r="N42" s="38">
        <f t="shared" ref="N42:N52" si="30">($K$7*$N$7)*K42</f>
        <v>47.94691765</v>
      </c>
      <c r="O42" s="38">
        <v>0.0</v>
      </c>
      <c r="P42" s="39" t="s">
        <v>27</v>
      </c>
      <c r="Q42" s="40" t="s">
        <v>39</v>
      </c>
      <c r="R42" s="41">
        <v>0.3</v>
      </c>
      <c r="S42" s="43">
        <v>0.2</v>
      </c>
      <c r="T42" s="43">
        <v>0.5</v>
      </c>
      <c r="U42" s="43">
        <v>0.0</v>
      </c>
      <c r="V42" s="43">
        <v>0.0</v>
      </c>
      <c r="W42" s="43">
        <f t="shared" ref="W42:W52" si="31">SUM(R42:V42)</f>
        <v>1</v>
      </c>
    </row>
    <row r="43" ht="15.75" customHeight="1">
      <c r="A43" s="33">
        <v>6.920103224E9</v>
      </c>
      <c r="B43" s="42" t="s">
        <v>75</v>
      </c>
      <c r="C43" s="69"/>
      <c r="D43" s="49"/>
      <c r="E43" s="36"/>
      <c r="F43" s="35">
        <v>3.0</v>
      </c>
      <c r="G43" s="36"/>
      <c r="H43" s="36"/>
      <c r="I43" s="36"/>
      <c r="J43" s="36"/>
      <c r="K43" s="37">
        <f t="shared" si="27"/>
        <v>4.77</v>
      </c>
      <c r="L43" s="38">
        <f t="shared" si="28"/>
        <v>39.95576471</v>
      </c>
      <c r="M43" s="38">
        <f t="shared" si="29"/>
        <v>47.94691765</v>
      </c>
      <c r="N43" s="38">
        <f t="shared" si="30"/>
        <v>47.94691765</v>
      </c>
      <c r="O43" s="38">
        <v>0.0</v>
      </c>
      <c r="P43" s="39" t="s">
        <v>45</v>
      </c>
      <c r="Q43" s="40" t="s">
        <v>33</v>
      </c>
      <c r="R43" s="41">
        <v>0.0</v>
      </c>
      <c r="S43" s="43">
        <v>0.2</v>
      </c>
      <c r="T43" s="41">
        <v>0.3</v>
      </c>
      <c r="U43" s="43">
        <v>0.0</v>
      </c>
      <c r="V43" s="43">
        <v>0.5</v>
      </c>
      <c r="W43" s="43">
        <f t="shared" si="31"/>
        <v>1</v>
      </c>
    </row>
    <row r="44" ht="15.75" customHeight="1">
      <c r="A44" s="33">
        <v>6.920102262E9</v>
      </c>
      <c r="B44" s="42" t="s">
        <v>76</v>
      </c>
      <c r="C44" s="69"/>
      <c r="D44" s="49"/>
      <c r="E44" s="36"/>
      <c r="F44" s="35">
        <v>2.0</v>
      </c>
      <c r="G44" s="36"/>
      <c r="H44" s="36"/>
      <c r="I44" s="36"/>
      <c r="J44" s="36"/>
      <c r="K44" s="37">
        <f t="shared" si="27"/>
        <v>3.18</v>
      </c>
      <c r="L44" s="38">
        <f t="shared" si="28"/>
        <v>26.63717647</v>
      </c>
      <c r="M44" s="38">
        <f t="shared" si="29"/>
        <v>31.96461176</v>
      </c>
      <c r="N44" s="38">
        <f t="shared" si="30"/>
        <v>31.96461176</v>
      </c>
      <c r="O44" s="38">
        <v>0.0</v>
      </c>
      <c r="P44" s="39" t="s">
        <v>45</v>
      </c>
      <c r="Q44" s="40" t="s">
        <v>77</v>
      </c>
      <c r="R44" s="41">
        <v>0.0</v>
      </c>
      <c r="S44" s="43">
        <v>0.2</v>
      </c>
      <c r="T44" s="41">
        <v>0.3</v>
      </c>
      <c r="U44" s="43">
        <v>0.0</v>
      </c>
      <c r="V44" s="43">
        <v>0.5</v>
      </c>
      <c r="W44" s="43">
        <f t="shared" si="31"/>
        <v>1</v>
      </c>
    </row>
    <row r="45" ht="15.75" customHeight="1">
      <c r="A45" s="33">
        <v>6.920102226E9</v>
      </c>
      <c r="B45" s="70" t="s">
        <v>78</v>
      </c>
      <c r="C45" s="69"/>
      <c r="D45" s="49"/>
      <c r="E45" s="36"/>
      <c r="F45" s="71">
        <v>2.0</v>
      </c>
      <c r="G45" s="36"/>
      <c r="H45" s="36"/>
      <c r="I45" s="36"/>
      <c r="J45" s="36"/>
      <c r="K45" s="72">
        <f t="shared" si="27"/>
        <v>3.18</v>
      </c>
      <c r="L45" s="73">
        <f t="shared" si="28"/>
        <v>26.63717647</v>
      </c>
      <c r="M45" s="73">
        <f t="shared" si="29"/>
        <v>31.96461176</v>
      </c>
      <c r="N45" s="73">
        <f t="shared" si="30"/>
        <v>31.96461176</v>
      </c>
      <c r="O45" s="74">
        <v>0.0</v>
      </c>
      <c r="P45" s="39" t="s">
        <v>45</v>
      </c>
      <c r="Q45" s="40" t="s">
        <v>79</v>
      </c>
      <c r="R45" s="41">
        <v>0.0</v>
      </c>
      <c r="S45" s="43">
        <v>0.2</v>
      </c>
      <c r="T45" s="41">
        <v>0.3</v>
      </c>
      <c r="U45" s="43">
        <v>0.0</v>
      </c>
      <c r="V45" s="43">
        <v>0.5</v>
      </c>
      <c r="W45" s="43">
        <f t="shared" si="31"/>
        <v>1</v>
      </c>
    </row>
    <row r="46" ht="15.75" customHeight="1">
      <c r="A46" s="33">
        <v>6.920102215E9</v>
      </c>
      <c r="B46" s="42" t="s">
        <v>80</v>
      </c>
      <c r="C46" s="69"/>
      <c r="D46" s="49"/>
      <c r="E46" s="36"/>
      <c r="F46" s="35">
        <v>2.0</v>
      </c>
      <c r="G46" s="36"/>
      <c r="H46" s="36"/>
      <c r="I46" s="36"/>
      <c r="J46" s="36"/>
      <c r="K46" s="37">
        <f t="shared" si="27"/>
        <v>3.18</v>
      </c>
      <c r="L46" s="38">
        <f t="shared" si="28"/>
        <v>26.63717647</v>
      </c>
      <c r="M46" s="38">
        <f t="shared" si="29"/>
        <v>31.96461176</v>
      </c>
      <c r="N46" s="38">
        <f t="shared" si="30"/>
        <v>31.96461176</v>
      </c>
      <c r="O46" s="38">
        <v>0.0</v>
      </c>
      <c r="P46" s="39" t="s">
        <v>45</v>
      </c>
      <c r="Q46" s="40" t="s">
        <v>64</v>
      </c>
      <c r="R46" s="41">
        <v>0.0</v>
      </c>
      <c r="S46" s="43">
        <v>0.2</v>
      </c>
      <c r="T46" s="41">
        <v>0.3</v>
      </c>
      <c r="U46" s="43">
        <v>0.0</v>
      </c>
      <c r="V46" s="43">
        <v>0.5</v>
      </c>
      <c r="W46" s="43">
        <f t="shared" si="31"/>
        <v>1</v>
      </c>
    </row>
    <row r="47" ht="15.0" customHeight="1">
      <c r="A47" s="33">
        <v>6.920103018E9</v>
      </c>
      <c r="B47" s="42" t="s">
        <v>81</v>
      </c>
      <c r="C47" s="69"/>
      <c r="D47" s="49"/>
      <c r="E47" s="36"/>
      <c r="F47" s="35">
        <v>2.0</v>
      </c>
      <c r="G47" s="36"/>
      <c r="H47" s="36"/>
      <c r="I47" s="36"/>
      <c r="J47" s="36"/>
      <c r="K47" s="37">
        <f t="shared" si="27"/>
        <v>3.18</v>
      </c>
      <c r="L47" s="38">
        <f t="shared" si="28"/>
        <v>26.63717647</v>
      </c>
      <c r="M47" s="38">
        <f t="shared" si="29"/>
        <v>31.96461176</v>
      </c>
      <c r="N47" s="38">
        <f t="shared" si="30"/>
        <v>31.96461176</v>
      </c>
      <c r="O47" s="38">
        <v>0.0</v>
      </c>
      <c r="P47" s="39" t="s">
        <v>45</v>
      </c>
      <c r="Q47" s="40" t="s">
        <v>72</v>
      </c>
      <c r="R47" s="41">
        <v>0.0</v>
      </c>
      <c r="S47" s="43">
        <v>0.2</v>
      </c>
      <c r="T47" s="41">
        <v>0.3</v>
      </c>
      <c r="U47" s="43">
        <v>0.0</v>
      </c>
      <c r="V47" s="43">
        <v>0.5</v>
      </c>
      <c r="W47" s="43">
        <f t="shared" si="31"/>
        <v>1</v>
      </c>
    </row>
    <row r="48" ht="15.0" customHeight="1">
      <c r="A48" s="33">
        <v>6.920102302E9</v>
      </c>
      <c r="B48" s="42" t="s">
        <v>82</v>
      </c>
      <c r="C48" s="69"/>
      <c r="D48" s="49"/>
      <c r="E48" s="36"/>
      <c r="F48" s="35">
        <v>2.0</v>
      </c>
      <c r="G48" s="36"/>
      <c r="H48" s="36"/>
      <c r="I48" s="36"/>
      <c r="J48" s="36"/>
      <c r="K48" s="37">
        <f t="shared" si="27"/>
        <v>3.18</v>
      </c>
      <c r="L48" s="38">
        <f t="shared" si="28"/>
        <v>26.63717647</v>
      </c>
      <c r="M48" s="38">
        <f t="shared" si="29"/>
        <v>31.96461176</v>
      </c>
      <c r="N48" s="38">
        <f t="shared" si="30"/>
        <v>31.96461176</v>
      </c>
      <c r="O48" s="38">
        <v>0.0</v>
      </c>
      <c r="P48" s="39" t="s">
        <v>45</v>
      </c>
      <c r="Q48" s="40" t="s">
        <v>72</v>
      </c>
      <c r="R48" s="41">
        <v>0.0</v>
      </c>
      <c r="S48" s="43">
        <v>0.2</v>
      </c>
      <c r="T48" s="41">
        <v>0.3</v>
      </c>
      <c r="U48" s="43">
        <v>0.0</v>
      </c>
      <c r="V48" s="43">
        <v>0.5</v>
      </c>
      <c r="W48" s="43">
        <f t="shared" si="31"/>
        <v>1</v>
      </c>
    </row>
    <row r="49" ht="15.0" customHeight="1">
      <c r="A49" s="33">
        <v>6.920102331E9</v>
      </c>
      <c r="B49" s="42" t="s">
        <v>83</v>
      </c>
      <c r="C49" s="69"/>
      <c r="D49" s="49"/>
      <c r="E49" s="36"/>
      <c r="F49" s="35">
        <v>2.0</v>
      </c>
      <c r="G49" s="36"/>
      <c r="H49" s="36"/>
      <c r="I49" s="36"/>
      <c r="J49" s="36"/>
      <c r="K49" s="37">
        <f t="shared" si="27"/>
        <v>3.18</v>
      </c>
      <c r="L49" s="38">
        <f t="shared" si="28"/>
        <v>26.63717647</v>
      </c>
      <c r="M49" s="38">
        <f t="shared" si="29"/>
        <v>31.96461176</v>
      </c>
      <c r="N49" s="38">
        <f t="shared" si="30"/>
        <v>31.96461176</v>
      </c>
      <c r="O49" s="38">
        <v>0.0</v>
      </c>
      <c r="P49" s="39" t="s">
        <v>45</v>
      </c>
      <c r="Q49" s="40" t="s">
        <v>79</v>
      </c>
      <c r="R49" s="41">
        <v>0.0</v>
      </c>
      <c r="S49" s="43">
        <v>0.2</v>
      </c>
      <c r="T49" s="41">
        <v>0.3</v>
      </c>
      <c r="U49" s="43">
        <v>0.0</v>
      </c>
      <c r="V49" s="43">
        <v>0.5</v>
      </c>
      <c r="W49" s="43">
        <f t="shared" si="31"/>
        <v>1</v>
      </c>
    </row>
    <row r="50" ht="15.75" customHeight="1">
      <c r="A50" s="75">
        <v>6.920102303E9</v>
      </c>
      <c r="B50" s="76" t="s">
        <v>84</v>
      </c>
      <c r="C50" s="69"/>
      <c r="D50" s="49"/>
      <c r="E50" s="36"/>
      <c r="F50" s="35">
        <v>2.0</v>
      </c>
      <c r="G50" s="36"/>
      <c r="H50" s="36"/>
      <c r="I50" s="36"/>
      <c r="J50" s="36"/>
      <c r="K50" s="37">
        <f t="shared" si="27"/>
        <v>3.18</v>
      </c>
      <c r="L50" s="38">
        <f t="shared" si="28"/>
        <v>26.63717647</v>
      </c>
      <c r="M50" s="38">
        <f t="shared" si="29"/>
        <v>31.96461176</v>
      </c>
      <c r="N50" s="38">
        <f t="shared" si="30"/>
        <v>31.96461176</v>
      </c>
      <c r="O50" s="38">
        <v>0.0</v>
      </c>
      <c r="P50" s="39" t="s">
        <v>45</v>
      </c>
      <c r="Q50" s="40" t="s">
        <v>79</v>
      </c>
      <c r="R50" s="41">
        <v>0.0</v>
      </c>
      <c r="S50" s="43">
        <v>0.2</v>
      </c>
      <c r="T50" s="41">
        <v>0.3</v>
      </c>
      <c r="U50" s="43">
        <v>0.0</v>
      </c>
      <c r="V50" s="43">
        <v>0.5</v>
      </c>
      <c r="W50" s="43">
        <f t="shared" si="31"/>
        <v>1</v>
      </c>
    </row>
    <row r="51" ht="15.0" customHeight="1">
      <c r="A51" s="33">
        <v>6.920103211E9</v>
      </c>
      <c r="B51" s="52" t="s">
        <v>85</v>
      </c>
      <c r="C51" s="69"/>
      <c r="D51" s="49"/>
      <c r="E51" s="36"/>
      <c r="F51" s="35">
        <v>2.0</v>
      </c>
      <c r="G51" s="36"/>
      <c r="H51" s="36"/>
      <c r="I51" s="36"/>
      <c r="J51" s="36"/>
      <c r="K51" s="37">
        <f t="shared" si="27"/>
        <v>3.18</v>
      </c>
      <c r="L51" s="38">
        <f t="shared" si="28"/>
        <v>26.63717647</v>
      </c>
      <c r="M51" s="38">
        <f t="shared" si="29"/>
        <v>31.96461176</v>
      </c>
      <c r="N51" s="38">
        <f t="shared" si="30"/>
        <v>31.96461176</v>
      </c>
      <c r="O51" s="38">
        <v>0.0</v>
      </c>
      <c r="P51" s="39" t="s">
        <v>45</v>
      </c>
      <c r="Q51" s="40" t="s">
        <v>72</v>
      </c>
      <c r="R51" s="41">
        <v>0.0</v>
      </c>
      <c r="S51" s="43">
        <v>0.2</v>
      </c>
      <c r="T51" s="41">
        <v>0.3</v>
      </c>
      <c r="U51" s="43">
        <v>0.0</v>
      </c>
      <c r="V51" s="43">
        <v>0.5</v>
      </c>
      <c r="W51" s="43">
        <f t="shared" si="31"/>
        <v>1</v>
      </c>
    </row>
    <row r="52" ht="15.75" customHeight="1">
      <c r="A52" s="33">
        <v>6.920102294E9</v>
      </c>
      <c r="B52" s="52" t="s">
        <v>86</v>
      </c>
      <c r="C52" s="69"/>
      <c r="D52" s="49"/>
      <c r="E52" s="36"/>
      <c r="F52" s="35">
        <v>2.0</v>
      </c>
      <c r="G52" s="36"/>
      <c r="H52" s="36"/>
      <c r="I52" s="36"/>
      <c r="J52" s="36"/>
      <c r="K52" s="37">
        <f t="shared" si="27"/>
        <v>3.18</v>
      </c>
      <c r="L52" s="38">
        <f t="shared" si="28"/>
        <v>26.63717647</v>
      </c>
      <c r="M52" s="38">
        <f t="shared" si="29"/>
        <v>31.96461176</v>
      </c>
      <c r="N52" s="38">
        <f t="shared" si="30"/>
        <v>31.96461176</v>
      </c>
      <c r="O52" s="38">
        <v>0.0</v>
      </c>
      <c r="P52" s="39" t="s">
        <v>45</v>
      </c>
      <c r="Q52" s="40" t="s">
        <v>79</v>
      </c>
      <c r="R52" s="41">
        <v>0.0</v>
      </c>
      <c r="S52" s="43">
        <v>0.2</v>
      </c>
      <c r="T52" s="41">
        <v>0.3</v>
      </c>
      <c r="U52" s="43">
        <v>0.0</v>
      </c>
      <c r="V52" s="43">
        <v>0.5</v>
      </c>
      <c r="W52" s="43">
        <f t="shared" si="31"/>
        <v>1</v>
      </c>
    </row>
    <row r="53" ht="15.75" customHeight="1">
      <c r="A53" s="44"/>
      <c r="B53" s="45" t="s">
        <v>87</v>
      </c>
      <c r="C53" s="77"/>
      <c r="D53" s="28"/>
      <c r="E53" s="28"/>
      <c r="F53" s="66"/>
      <c r="G53" s="66"/>
      <c r="H53" s="66"/>
      <c r="I53" s="66"/>
      <c r="J53" s="66"/>
      <c r="K53" s="66">
        <f t="shared" ref="K53:O53" si="32">SUM(K54:K63)</f>
        <v>38.16</v>
      </c>
      <c r="L53" s="67">
        <f t="shared" si="32"/>
        <v>266.3717647</v>
      </c>
      <c r="M53" s="67">
        <f t="shared" si="32"/>
        <v>319.6461176</v>
      </c>
      <c r="N53" s="67">
        <f t="shared" si="32"/>
        <v>319.6461176</v>
      </c>
      <c r="O53" s="67">
        <f t="shared" si="32"/>
        <v>181.1328</v>
      </c>
      <c r="P53" s="30"/>
      <c r="Q53" s="31"/>
      <c r="R53" s="32"/>
      <c r="S53" s="32"/>
      <c r="T53" s="32"/>
      <c r="U53" s="32"/>
      <c r="V53" s="32"/>
      <c r="W53" s="32"/>
    </row>
    <row r="54" ht="15.75" customHeight="1">
      <c r="A54" s="78" t="s">
        <v>88</v>
      </c>
      <c r="B54" s="79" t="s">
        <v>89</v>
      </c>
      <c r="C54" s="36"/>
      <c r="D54" s="36"/>
      <c r="E54" s="36"/>
      <c r="F54" s="36"/>
      <c r="G54" s="35">
        <v>2.0</v>
      </c>
      <c r="H54" s="36"/>
      <c r="I54" s="36"/>
      <c r="J54" s="36"/>
      <c r="K54" s="37">
        <f t="shared" ref="K54:K63" si="33">G54*1.59</f>
        <v>3.18</v>
      </c>
      <c r="L54" s="38">
        <v>0.0</v>
      </c>
      <c r="M54" s="38">
        <v>0.0</v>
      </c>
      <c r="N54" s="38">
        <v>0.0</v>
      </c>
      <c r="O54" s="38">
        <f>($K$7*$O$7)*K54</f>
        <v>90.5664</v>
      </c>
      <c r="P54" s="38" t="s">
        <v>45</v>
      </c>
      <c r="Q54" s="40" t="s">
        <v>79</v>
      </c>
      <c r="R54" s="41">
        <v>0.0</v>
      </c>
      <c r="S54" s="41">
        <v>0.0</v>
      </c>
      <c r="T54" s="41">
        <v>0.0</v>
      </c>
      <c r="U54" s="43">
        <v>0.5</v>
      </c>
      <c r="V54" s="43">
        <v>0.5</v>
      </c>
      <c r="W54" s="43">
        <f t="shared" ref="W54:W63" si="34">SUM(R54:V54)</f>
        <v>1</v>
      </c>
    </row>
    <row r="55" ht="15.75" customHeight="1">
      <c r="A55" s="80" t="s">
        <v>88</v>
      </c>
      <c r="B55" s="79" t="s">
        <v>90</v>
      </c>
      <c r="C55" s="36"/>
      <c r="D55" s="36"/>
      <c r="E55" s="36"/>
      <c r="F55" s="36"/>
      <c r="G55" s="35">
        <v>2.0</v>
      </c>
      <c r="H55" s="36"/>
      <c r="I55" s="36"/>
      <c r="J55" s="36"/>
      <c r="K55" s="37">
        <f t="shared" si="33"/>
        <v>3.18</v>
      </c>
      <c r="L55" s="38">
        <f>($K$7*$L$7)*K55</f>
        <v>26.63717647</v>
      </c>
      <c r="M55" s="38">
        <f>($K$7*$M$7)*K55</f>
        <v>31.96461176</v>
      </c>
      <c r="N55" s="38">
        <f>($K$7*$N$7)*K55</f>
        <v>31.96461176</v>
      </c>
      <c r="O55" s="38">
        <v>0.0</v>
      </c>
      <c r="P55" s="39" t="s">
        <v>45</v>
      </c>
      <c r="Q55" s="40" t="s">
        <v>91</v>
      </c>
      <c r="R55" s="41">
        <v>0.0</v>
      </c>
      <c r="S55" s="41">
        <v>0.0</v>
      </c>
      <c r="T55" s="41">
        <v>0.0</v>
      </c>
      <c r="U55" s="43">
        <v>0.5</v>
      </c>
      <c r="V55" s="43">
        <v>0.5</v>
      </c>
      <c r="W55" s="43">
        <f t="shared" si="34"/>
        <v>1</v>
      </c>
    </row>
    <row r="56" ht="15.75" customHeight="1">
      <c r="A56" s="80" t="s">
        <v>88</v>
      </c>
      <c r="B56" s="79" t="s">
        <v>92</v>
      </c>
      <c r="C56" s="36"/>
      <c r="D56" s="36"/>
      <c r="E56" s="36"/>
      <c r="F56" s="36"/>
      <c r="G56" s="35">
        <v>2.0</v>
      </c>
      <c r="H56" s="36"/>
      <c r="I56" s="36"/>
      <c r="J56" s="36"/>
      <c r="K56" s="37">
        <f t="shared" si="33"/>
        <v>3.18</v>
      </c>
      <c r="L56" s="38">
        <v>0.0</v>
      </c>
      <c r="M56" s="38">
        <v>0.0</v>
      </c>
      <c r="N56" s="38">
        <v>0.0</v>
      </c>
      <c r="O56" s="38">
        <f>($K$7*$O$7)*K56</f>
        <v>90.5664</v>
      </c>
      <c r="P56" s="39" t="s">
        <v>45</v>
      </c>
      <c r="Q56" s="40" t="s">
        <v>60</v>
      </c>
      <c r="R56" s="41">
        <v>0.0</v>
      </c>
      <c r="S56" s="41">
        <v>0.0</v>
      </c>
      <c r="T56" s="41">
        <v>0.0</v>
      </c>
      <c r="U56" s="43">
        <v>0.5</v>
      </c>
      <c r="V56" s="43">
        <v>0.5</v>
      </c>
      <c r="W56" s="43">
        <f t="shared" si="34"/>
        <v>1</v>
      </c>
    </row>
    <row r="57" ht="15.75" customHeight="1">
      <c r="A57" s="80" t="s">
        <v>88</v>
      </c>
      <c r="B57" s="79" t="s">
        <v>93</v>
      </c>
      <c r="C57" s="36"/>
      <c r="D57" s="36"/>
      <c r="E57" s="36"/>
      <c r="F57" s="36"/>
      <c r="G57" s="35">
        <v>3.0</v>
      </c>
      <c r="H57" s="36"/>
      <c r="I57" s="36"/>
      <c r="J57" s="36"/>
      <c r="K57" s="37">
        <f t="shared" si="33"/>
        <v>4.77</v>
      </c>
      <c r="L57" s="38">
        <f t="shared" ref="L57:L63" si="35">($K$7*$L$7)*K57</f>
        <v>39.95576471</v>
      </c>
      <c r="M57" s="38">
        <f t="shared" ref="M57:M63" si="36">($K$7*$M$7)*K57</f>
        <v>47.94691765</v>
      </c>
      <c r="N57" s="38">
        <f t="shared" ref="N57:N63" si="37">($K$7*$N$7)*K57</f>
        <v>47.94691765</v>
      </c>
      <c r="O57" s="38">
        <v>0.0</v>
      </c>
      <c r="P57" s="39" t="s">
        <v>27</v>
      </c>
      <c r="Q57" s="40" t="s">
        <v>28</v>
      </c>
      <c r="R57" s="41">
        <v>0.0</v>
      </c>
      <c r="S57" s="41">
        <v>0.0</v>
      </c>
      <c r="T57" s="41">
        <v>0.0</v>
      </c>
      <c r="U57" s="43">
        <v>0.5</v>
      </c>
      <c r="V57" s="43">
        <v>0.5</v>
      </c>
      <c r="W57" s="43">
        <f t="shared" si="34"/>
        <v>1</v>
      </c>
    </row>
    <row r="58" ht="15.75" customHeight="1">
      <c r="A58" s="80" t="s">
        <v>88</v>
      </c>
      <c r="B58" s="79" t="s">
        <v>94</v>
      </c>
      <c r="C58" s="36"/>
      <c r="D58" s="36"/>
      <c r="E58" s="36"/>
      <c r="F58" s="36"/>
      <c r="G58" s="35">
        <v>4.0</v>
      </c>
      <c r="H58" s="36"/>
      <c r="I58" s="36"/>
      <c r="J58" s="36"/>
      <c r="K58" s="37">
        <f t="shared" si="33"/>
        <v>6.36</v>
      </c>
      <c r="L58" s="38">
        <f t="shared" si="35"/>
        <v>53.27435294</v>
      </c>
      <c r="M58" s="38">
        <f t="shared" si="36"/>
        <v>63.92922353</v>
      </c>
      <c r="N58" s="38">
        <f t="shared" si="37"/>
        <v>63.92922353</v>
      </c>
      <c r="O58" s="38">
        <v>0.0</v>
      </c>
      <c r="P58" s="39" t="s">
        <v>45</v>
      </c>
      <c r="Q58" s="40" t="s">
        <v>91</v>
      </c>
      <c r="R58" s="41">
        <v>0.0</v>
      </c>
      <c r="S58" s="41">
        <v>0.0</v>
      </c>
      <c r="T58" s="41">
        <v>0.0</v>
      </c>
      <c r="U58" s="43">
        <v>0.5</v>
      </c>
      <c r="V58" s="43">
        <v>0.5</v>
      </c>
      <c r="W58" s="43">
        <f t="shared" si="34"/>
        <v>1</v>
      </c>
    </row>
    <row r="59" ht="15.75" customHeight="1">
      <c r="A59" s="80" t="s">
        <v>88</v>
      </c>
      <c r="B59" s="79" t="s">
        <v>95</v>
      </c>
      <c r="C59" s="36"/>
      <c r="D59" s="36"/>
      <c r="E59" s="36"/>
      <c r="F59" s="36"/>
      <c r="G59" s="35">
        <v>2.0</v>
      </c>
      <c r="H59" s="36"/>
      <c r="I59" s="36"/>
      <c r="J59" s="36"/>
      <c r="K59" s="37">
        <f t="shared" si="33"/>
        <v>3.18</v>
      </c>
      <c r="L59" s="38">
        <f t="shared" si="35"/>
        <v>26.63717647</v>
      </c>
      <c r="M59" s="38">
        <f t="shared" si="36"/>
        <v>31.96461176</v>
      </c>
      <c r="N59" s="38">
        <f t="shared" si="37"/>
        <v>31.96461176</v>
      </c>
      <c r="O59" s="38">
        <v>0.0</v>
      </c>
      <c r="P59" s="39" t="s">
        <v>45</v>
      </c>
      <c r="Q59" s="40" t="s">
        <v>64</v>
      </c>
      <c r="R59" s="41">
        <v>0.0</v>
      </c>
      <c r="S59" s="41">
        <v>0.0</v>
      </c>
      <c r="T59" s="41">
        <v>0.0</v>
      </c>
      <c r="U59" s="43">
        <v>0.5</v>
      </c>
      <c r="V59" s="43">
        <v>0.5</v>
      </c>
      <c r="W59" s="43">
        <f t="shared" si="34"/>
        <v>1</v>
      </c>
    </row>
    <row r="60" ht="15.75" customHeight="1">
      <c r="A60" s="80" t="s">
        <v>88</v>
      </c>
      <c r="B60" s="79" t="s">
        <v>96</v>
      </c>
      <c r="C60" s="36"/>
      <c r="D60" s="36"/>
      <c r="E60" s="36"/>
      <c r="F60" s="36"/>
      <c r="G60" s="35">
        <v>2.0</v>
      </c>
      <c r="H60" s="36"/>
      <c r="I60" s="36"/>
      <c r="J60" s="36"/>
      <c r="K60" s="37">
        <f t="shared" si="33"/>
        <v>3.18</v>
      </c>
      <c r="L60" s="38">
        <f t="shared" si="35"/>
        <v>26.63717647</v>
      </c>
      <c r="M60" s="38">
        <f t="shared" si="36"/>
        <v>31.96461176</v>
      </c>
      <c r="N60" s="38">
        <f t="shared" si="37"/>
        <v>31.96461176</v>
      </c>
      <c r="O60" s="38">
        <v>0.0</v>
      </c>
      <c r="P60" s="39" t="s">
        <v>45</v>
      </c>
      <c r="Q60" s="40" t="s">
        <v>97</v>
      </c>
      <c r="R60" s="41">
        <v>0.0</v>
      </c>
      <c r="S60" s="41">
        <v>0.0</v>
      </c>
      <c r="T60" s="41">
        <v>0.0</v>
      </c>
      <c r="U60" s="43">
        <v>0.5</v>
      </c>
      <c r="V60" s="43">
        <v>0.5</v>
      </c>
      <c r="W60" s="43">
        <f t="shared" si="34"/>
        <v>1</v>
      </c>
    </row>
    <row r="61" ht="15.75" customHeight="1">
      <c r="A61" s="81"/>
      <c r="B61" s="79" t="s">
        <v>98</v>
      </c>
      <c r="C61" s="36"/>
      <c r="D61" s="36"/>
      <c r="E61" s="36"/>
      <c r="F61" s="36"/>
      <c r="G61" s="35">
        <v>3.0</v>
      </c>
      <c r="H61" s="36"/>
      <c r="I61" s="36"/>
      <c r="J61" s="36"/>
      <c r="K61" s="37">
        <f t="shared" si="33"/>
        <v>4.77</v>
      </c>
      <c r="L61" s="38">
        <f t="shared" si="35"/>
        <v>39.95576471</v>
      </c>
      <c r="M61" s="38">
        <f t="shared" si="36"/>
        <v>47.94691765</v>
      </c>
      <c r="N61" s="38">
        <f t="shared" si="37"/>
        <v>47.94691765</v>
      </c>
      <c r="O61" s="38">
        <v>0.0</v>
      </c>
      <c r="P61" s="39" t="s">
        <v>27</v>
      </c>
      <c r="Q61" s="40" t="s">
        <v>28</v>
      </c>
      <c r="R61" s="41">
        <v>0.0</v>
      </c>
      <c r="S61" s="41">
        <v>0.0</v>
      </c>
      <c r="T61" s="41">
        <v>0.0</v>
      </c>
      <c r="U61" s="43">
        <v>0.5</v>
      </c>
      <c r="V61" s="43">
        <v>0.5</v>
      </c>
      <c r="W61" s="43">
        <f t="shared" si="34"/>
        <v>1</v>
      </c>
    </row>
    <row r="62" ht="15.75" customHeight="1">
      <c r="A62" s="82">
        <v>6.920102208E9</v>
      </c>
      <c r="B62" s="33" t="s">
        <v>99</v>
      </c>
      <c r="C62" s="36"/>
      <c r="D62" s="36"/>
      <c r="E62" s="36"/>
      <c r="F62" s="36" t="s">
        <v>88</v>
      </c>
      <c r="G62" s="35">
        <v>2.0</v>
      </c>
      <c r="H62" s="36" t="s">
        <v>88</v>
      </c>
      <c r="I62" s="36"/>
      <c r="J62" s="36"/>
      <c r="K62" s="37">
        <f t="shared" si="33"/>
        <v>3.18</v>
      </c>
      <c r="L62" s="38">
        <f t="shared" si="35"/>
        <v>26.63717647</v>
      </c>
      <c r="M62" s="38">
        <f t="shared" si="36"/>
        <v>31.96461176</v>
      </c>
      <c r="N62" s="38">
        <f t="shared" si="37"/>
        <v>31.96461176</v>
      </c>
      <c r="O62" s="38">
        <v>0.0</v>
      </c>
      <c r="P62" s="39" t="s">
        <v>45</v>
      </c>
      <c r="Q62" s="40" t="s">
        <v>28</v>
      </c>
      <c r="R62" s="41">
        <v>0.0</v>
      </c>
      <c r="S62" s="43">
        <v>0.2</v>
      </c>
      <c r="T62" s="41">
        <v>0.3</v>
      </c>
      <c r="U62" s="43">
        <v>0.0</v>
      </c>
      <c r="V62" s="43">
        <v>0.5</v>
      </c>
      <c r="W62" s="43">
        <f t="shared" si="34"/>
        <v>1</v>
      </c>
    </row>
    <row r="63" ht="15.75" customHeight="1">
      <c r="A63" s="82">
        <v>6.920102282E9</v>
      </c>
      <c r="B63" s="83" t="s">
        <v>100</v>
      </c>
      <c r="C63" s="36"/>
      <c r="D63" s="36"/>
      <c r="E63" s="36"/>
      <c r="F63" s="36" t="s">
        <v>88</v>
      </c>
      <c r="G63" s="35">
        <v>2.0</v>
      </c>
      <c r="H63" s="36" t="s">
        <v>88</v>
      </c>
      <c r="I63" s="36"/>
      <c r="J63" s="36"/>
      <c r="K63" s="37">
        <f t="shared" si="33"/>
        <v>3.18</v>
      </c>
      <c r="L63" s="38">
        <f t="shared" si="35"/>
        <v>26.63717647</v>
      </c>
      <c r="M63" s="38">
        <f t="shared" si="36"/>
        <v>31.96461176</v>
      </c>
      <c r="N63" s="38">
        <f t="shared" si="37"/>
        <v>31.96461176</v>
      </c>
      <c r="O63" s="38">
        <v>0.0</v>
      </c>
      <c r="P63" s="39" t="s">
        <v>27</v>
      </c>
      <c r="Q63" s="40" t="s">
        <v>101</v>
      </c>
      <c r="R63" s="41">
        <v>0.3</v>
      </c>
      <c r="S63" s="41">
        <v>0.2</v>
      </c>
      <c r="T63" s="41">
        <v>0.5</v>
      </c>
      <c r="U63" s="41">
        <v>0.0</v>
      </c>
      <c r="V63" s="41">
        <v>0.0</v>
      </c>
      <c r="W63" s="43">
        <f t="shared" si="34"/>
        <v>1</v>
      </c>
    </row>
    <row r="64" ht="15.75" customHeight="1">
      <c r="A64" s="84"/>
      <c r="B64" s="27" t="s">
        <v>102</v>
      </c>
      <c r="C64" s="28"/>
      <c r="D64" s="28"/>
      <c r="E64" s="28"/>
      <c r="F64" s="28"/>
      <c r="G64" s="28"/>
      <c r="H64" s="28" t="s">
        <v>88</v>
      </c>
      <c r="I64" s="28"/>
      <c r="J64" s="28"/>
      <c r="K64" s="28">
        <f t="shared" ref="K64:O64" si="38">SUM(K65:K71)</f>
        <v>34.98</v>
      </c>
      <c r="L64" s="29">
        <f t="shared" si="38"/>
        <v>0</v>
      </c>
      <c r="M64" s="29">
        <f t="shared" si="38"/>
        <v>0</v>
      </c>
      <c r="N64" s="29">
        <f t="shared" si="38"/>
        <v>0</v>
      </c>
      <c r="O64" s="29">
        <f t="shared" si="38"/>
        <v>996.2304</v>
      </c>
      <c r="P64" s="46"/>
      <c r="Q64" s="47"/>
      <c r="R64" s="32"/>
      <c r="S64" s="32"/>
      <c r="T64" s="32"/>
      <c r="U64" s="32"/>
      <c r="V64" s="32"/>
      <c r="W64" s="32"/>
    </row>
    <row r="65" ht="15.75" customHeight="1">
      <c r="A65" s="81" t="s">
        <v>88</v>
      </c>
      <c r="B65" s="79" t="s">
        <v>89</v>
      </c>
      <c r="C65" s="36"/>
      <c r="D65" s="36"/>
      <c r="E65" s="36"/>
      <c r="F65" s="36"/>
      <c r="G65" s="36"/>
      <c r="H65" s="85">
        <v>3.0</v>
      </c>
      <c r="I65" s="36"/>
      <c r="J65" s="36"/>
      <c r="K65" s="37">
        <f t="shared" ref="K65:K71" si="39">H65*1.59</f>
        <v>4.77</v>
      </c>
      <c r="L65" s="86">
        <v>0.0</v>
      </c>
      <c r="M65" s="38">
        <v>0.0</v>
      </c>
      <c r="N65" s="38">
        <v>0.0</v>
      </c>
      <c r="O65" s="38">
        <f t="shared" ref="O65:O71" si="40">($K$7*$O$7)*K65</f>
        <v>135.8496</v>
      </c>
      <c r="P65" s="39" t="s">
        <v>45</v>
      </c>
      <c r="Q65" s="40" t="s">
        <v>103</v>
      </c>
      <c r="R65" s="41">
        <v>0.0</v>
      </c>
      <c r="S65" s="41">
        <v>0.0</v>
      </c>
      <c r="T65" s="41">
        <v>0.0</v>
      </c>
      <c r="U65" s="43">
        <v>0.5</v>
      </c>
      <c r="V65" s="43">
        <v>0.5</v>
      </c>
      <c r="W65" s="43">
        <f t="shared" ref="W65:W71" si="41">SUM(R65:V65)</f>
        <v>1</v>
      </c>
    </row>
    <row r="66" ht="15.75" customHeight="1">
      <c r="A66" s="81" t="s">
        <v>88</v>
      </c>
      <c r="B66" s="79" t="s">
        <v>90</v>
      </c>
      <c r="C66" s="36"/>
      <c r="D66" s="36"/>
      <c r="E66" s="36"/>
      <c r="F66" s="36"/>
      <c r="G66" s="36"/>
      <c r="H66" s="85">
        <v>4.0</v>
      </c>
      <c r="I66" s="36"/>
      <c r="J66" s="36"/>
      <c r="K66" s="37">
        <f t="shared" si="39"/>
        <v>6.36</v>
      </c>
      <c r="L66" s="86">
        <v>0.0</v>
      </c>
      <c r="M66" s="86">
        <v>0.0</v>
      </c>
      <c r="N66" s="86">
        <v>0.0</v>
      </c>
      <c r="O66" s="38">
        <f t="shared" si="40"/>
        <v>181.1328</v>
      </c>
      <c r="P66" s="39" t="s">
        <v>45</v>
      </c>
      <c r="Q66" s="40" t="s">
        <v>103</v>
      </c>
      <c r="R66" s="41">
        <v>0.0</v>
      </c>
      <c r="S66" s="41">
        <v>0.0</v>
      </c>
      <c r="T66" s="41">
        <v>0.0</v>
      </c>
      <c r="U66" s="43">
        <v>0.5</v>
      </c>
      <c r="V66" s="43">
        <v>0.5</v>
      </c>
      <c r="W66" s="43">
        <f t="shared" si="41"/>
        <v>1</v>
      </c>
    </row>
    <row r="67" ht="15.75" customHeight="1">
      <c r="A67" s="81" t="s">
        <v>88</v>
      </c>
      <c r="B67" s="79" t="s">
        <v>92</v>
      </c>
      <c r="C67" s="36"/>
      <c r="D67" s="36"/>
      <c r="E67" s="36"/>
      <c r="F67" s="36"/>
      <c r="G67" s="36"/>
      <c r="H67" s="85">
        <v>4.0</v>
      </c>
      <c r="I67" s="36"/>
      <c r="J67" s="36"/>
      <c r="K67" s="37">
        <f t="shared" si="39"/>
        <v>6.36</v>
      </c>
      <c r="L67" s="86">
        <v>0.0</v>
      </c>
      <c r="M67" s="86">
        <v>0.0</v>
      </c>
      <c r="N67" s="86">
        <v>0.0</v>
      </c>
      <c r="O67" s="38">
        <f t="shared" si="40"/>
        <v>181.1328</v>
      </c>
      <c r="P67" s="39" t="s">
        <v>45</v>
      </c>
      <c r="Q67" s="87" t="s">
        <v>79</v>
      </c>
      <c r="R67" s="41">
        <v>0.0</v>
      </c>
      <c r="S67" s="41">
        <v>0.0</v>
      </c>
      <c r="T67" s="41">
        <v>0.0</v>
      </c>
      <c r="U67" s="43">
        <v>0.5</v>
      </c>
      <c r="V67" s="43">
        <v>0.5</v>
      </c>
      <c r="W67" s="43">
        <f t="shared" si="41"/>
        <v>1</v>
      </c>
    </row>
    <row r="68" ht="15.75" customHeight="1">
      <c r="A68" s="81" t="s">
        <v>88</v>
      </c>
      <c r="B68" s="79" t="s">
        <v>93</v>
      </c>
      <c r="C68" s="36"/>
      <c r="D68" s="36"/>
      <c r="E68" s="36"/>
      <c r="F68" s="36"/>
      <c r="G68" s="36"/>
      <c r="H68" s="85">
        <v>4.0</v>
      </c>
      <c r="I68" s="36"/>
      <c r="J68" s="36"/>
      <c r="K68" s="37">
        <f t="shared" si="39"/>
        <v>6.36</v>
      </c>
      <c r="L68" s="86">
        <v>0.0</v>
      </c>
      <c r="M68" s="86">
        <v>0.0</v>
      </c>
      <c r="N68" s="86">
        <v>0.0</v>
      </c>
      <c r="O68" s="38">
        <f t="shared" si="40"/>
        <v>181.1328</v>
      </c>
      <c r="P68" s="39" t="s">
        <v>45</v>
      </c>
      <c r="Q68" s="87" t="s">
        <v>79</v>
      </c>
      <c r="R68" s="41">
        <v>0.0</v>
      </c>
      <c r="S68" s="41">
        <v>0.0</v>
      </c>
      <c r="T68" s="41">
        <v>0.0</v>
      </c>
      <c r="U68" s="43">
        <v>0.5</v>
      </c>
      <c r="V68" s="43">
        <v>0.5</v>
      </c>
      <c r="W68" s="43">
        <f t="shared" si="41"/>
        <v>1</v>
      </c>
    </row>
    <row r="69" ht="15.75" customHeight="1">
      <c r="A69" s="81" t="s">
        <v>88</v>
      </c>
      <c r="B69" s="79" t="s">
        <v>94</v>
      </c>
      <c r="C69" s="36"/>
      <c r="D69" s="36"/>
      <c r="E69" s="36"/>
      <c r="F69" s="36"/>
      <c r="G69" s="36"/>
      <c r="H69" s="85">
        <v>2.0</v>
      </c>
      <c r="I69" s="36"/>
      <c r="J69" s="36"/>
      <c r="K69" s="37">
        <f t="shared" si="39"/>
        <v>3.18</v>
      </c>
      <c r="L69" s="86">
        <v>0.0</v>
      </c>
      <c r="M69" s="86">
        <v>0.0</v>
      </c>
      <c r="N69" s="86">
        <v>0.0</v>
      </c>
      <c r="O69" s="38">
        <f t="shared" si="40"/>
        <v>90.5664</v>
      </c>
      <c r="P69" s="39" t="s">
        <v>45</v>
      </c>
      <c r="Q69" s="87" t="s">
        <v>79</v>
      </c>
      <c r="R69" s="41">
        <v>0.0</v>
      </c>
      <c r="S69" s="41">
        <v>0.0</v>
      </c>
      <c r="T69" s="41">
        <v>0.0</v>
      </c>
      <c r="U69" s="43">
        <v>0.5</v>
      </c>
      <c r="V69" s="43">
        <v>0.5</v>
      </c>
      <c r="W69" s="43">
        <f t="shared" si="41"/>
        <v>1</v>
      </c>
    </row>
    <row r="70" ht="15.75" customHeight="1">
      <c r="A70" s="81"/>
      <c r="B70" s="79" t="s">
        <v>95</v>
      </c>
      <c r="C70" s="36"/>
      <c r="D70" s="36"/>
      <c r="E70" s="36"/>
      <c r="F70" s="36"/>
      <c r="G70" s="36"/>
      <c r="H70" s="85">
        <v>3.0</v>
      </c>
      <c r="I70" s="36"/>
      <c r="J70" s="36"/>
      <c r="K70" s="37">
        <f t="shared" si="39"/>
        <v>4.77</v>
      </c>
      <c r="L70" s="86">
        <v>0.0</v>
      </c>
      <c r="M70" s="86">
        <v>0.0</v>
      </c>
      <c r="N70" s="86">
        <v>0.0</v>
      </c>
      <c r="O70" s="38">
        <f t="shared" si="40"/>
        <v>135.8496</v>
      </c>
      <c r="P70" s="39" t="s">
        <v>45</v>
      </c>
      <c r="Q70" s="87" t="s">
        <v>79</v>
      </c>
      <c r="R70" s="41">
        <v>0.0</v>
      </c>
      <c r="S70" s="41">
        <v>0.0</v>
      </c>
      <c r="T70" s="41">
        <v>0.0</v>
      </c>
      <c r="U70" s="43">
        <v>0.5</v>
      </c>
      <c r="V70" s="43">
        <v>0.5</v>
      </c>
      <c r="W70" s="43">
        <f t="shared" si="41"/>
        <v>1</v>
      </c>
    </row>
    <row r="71" ht="15.75" customHeight="1">
      <c r="A71" s="81" t="s">
        <v>88</v>
      </c>
      <c r="B71" s="88" t="s">
        <v>104</v>
      </c>
      <c r="C71" s="36"/>
      <c r="D71" s="36"/>
      <c r="E71" s="36"/>
      <c r="F71" s="36"/>
      <c r="G71" s="36"/>
      <c r="H71" s="85">
        <v>2.0</v>
      </c>
      <c r="I71" s="36"/>
      <c r="J71" s="36"/>
      <c r="K71" s="37">
        <f t="shared" si="39"/>
        <v>3.18</v>
      </c>
      <c r="L71" s="86">
        <v>0.0</v>
      </c>
      <c r="M71" s="86">
        <v>0.0</v>
      </c>
      <c r="N71" s="86">
        <v>0.0</v>
      </c>
      <c r="O71" s="38">
        <f t="shared" si="40"/>
        <v>90.5664</v>
      </c>
      <c r="P71" s="39" t="s">
        <v>45</v>
      </c>
      <c r="Q71" s="87" t="s">
        <v>79</v>
      </c>
      <c r="R71" s="41">
        <v>0.0</v>
      </c>
      <c r="S71" s="41">
        <v>0.0</v>
      </c>
      <c r="T71" s="41">
        <v>0.0</v>
      </c>
      <c r="U71" s="43">
        <v>0.5</v>
      </c>
      <c r="V71" s="43">
        <v>0.5</v>
      </c>
      <c r="W71" s="43">
        <f t="shared" si="41"/>
        <v>1</v>
      </c>
    </row>
    <row r="72" ht="15.75" customHeight="1">
      <c r="A72" s="84"/>
      <c r="B72" s="27" t="s">
        <v>105</v>
      </c>
      <c r="C72" s="28"/>
      <c r="D72" s="28"/>
      <c r="E72" s="89"/>
      <c r="F72" s="89"/>
      <c r="G72" s="89"/>
      <c r="H72" s="89"/>
      <c r="I72" s="89"/>
      <c r="J72" s="89"/>
      <c r="K72" s="90">
        <f t="shared" ref="K72:O72" si="42">SUM(K73:K77)</f>
        <v>20.67</v>
      </c>
      <c r="L72" s="29">
        <f t="shared" si="42"/>
        <v>119.8672941</v>
      </c>
      <c r="M72" s="29">
        <f t="shared" si="42"/>
        <v>143.8407529</v>
      </c>
      <c r="N72" s="29">
        <f t="shared" si="42"/>
        <v>143.8407529</v>
      </c>
      <c r="O72" s="29">
        <f t="shared" si="42"/>
        <v>181.1328</v>
      </c>
      <c r="P72" s="91"/>
      <c r="Q72" s="91"/>
      <c r="R72" s="32"/>
      <c r="S72" s="32"/>
      <c r="T72" s="32"/>
      <c r="U72" s="32"/>
      <c r="V72" s="32"/>
      <c r="W72" s="32"/>
    </row>
    <row r="73" ht="15.75" customHeight="1">
      <c r="A73" s="33">
        <v>6.920103267E9</v>
      </c>
      <c r="B73" s="42" t="s">
        <v>106</v>
      </c>
      <c r="C73" s="69"/>
      <c r="D73" s="92"/>
      <c r="E73" s="36"/>
      <c r="F73" s="36"/>
      <c r="G73" s="36"/>
      <c r="H73" s="36"/>
      <c r="I73" s="35">
        <v>3.0</v>
      </c>
      <c r="J73" s="36"/>
      <c r="K73" s="37">
        <f t="shared" ref="K73:K77" si="43">I73*1.59</f>
        <v>4.77</v>
      </c>
      <c r="L73" s="38">
        <f t="shared" ref="L73:L76" si="44">($K$7*$L$7)*K73</f>
        <v>39.95576471</v>
      </c>
      <c r="M73" s="38">
        <f t="shared" ref="M73:M76" si="45">($K$7*$M$7)*K73</f>
        <v>47.94691765</v>
      </c>
      <c r="N73" s="38">
        <f t="shared" ref="N73:N76" si="46">($K$7*$N$7)*K73</f>
        <v>47.94691765</v>
      </c>
      <c r="O73" s="93">
        <v>0.0</v>
      </c>
      <c r="P73" s="94" t="s">
        <v>45</v>
      </c>
      <c r="Q73" s="40" t="s">
        <v>103</v>
      </c>
      <c r="R73" s="41">
        <v>0.0</v>
      </c>
      <c r="S73" s="43">
        <v>0.2</v>
      </c>
      <c r="T73" s="41">
        <v>0.3</v>
      </c>
      <c r="U73" s="43">
        <v>0.0</v>
      </c>
      <c r="V73" s="43">
        <v>0.5</v>
      </c>
      <c r="W73" s="43">
        <f t="shared" ref="W73:W77" si="47">SUM(R73:V73)</f>
        <v>1</v>
      </c>
    </row>
    <row r="74" ht="15.75" customHeight="1">
      <c r="A74" s="33">
        <v>6.920103289E9</v>
      </c>
      <c r="B74" s="42" t="s">
        <v>107</v>
      </c>
      <c r="C74" s="69"/>
      <c r="D74" s="92"/>
      <c r="E74" s="36"/>
      <c r="F74" s="36"/>
      <c r="G74" s="36"/>
      <c r="H74" s="36"/>
      <c r="I74" s="35">
        <v>2.0</v>
      </c>
      <c r="J74" s="36"/>
      <c r="K74" s="37">
        <f t="shared" si="43"/>
        <v>3.18</v>
      </c>
      <c r="L74" s="38">
        <f t="shared" si="44"/>
        <v>26.63717647</v>
      </c>
      <c r="M74" s="38">
        <f t="shared" si="45"/>
        <v>31.96461176</v>
      </c>
      <c r="N74" s="38">
        <f t="shared" si="46"/>
        <v>31.96461176</v>
      </c>
      <c r="O74" s="93">
        <v>0.0</v>
      </c>
      <c r="P74" s="94" t="s">
        <v>45</v>
      </c>
      <c r="Q74" s="87" t="s">
        <v>79</v>
      </c>
      <c r="R74" s="41">
        <v>0.0</v>
      </c>
      <c r="S74" s="43">
        <v>0.2</v>
      </c>
      <c r="T74" s="41">
        <v>0.3</v>
      </c>
      <c r="U74" s="43">
        <v>0.0</v>
      </c>
      <c r="V74" s="43">
        <v>0.5</v>
      </c>
      <c r="W74" s="43">
        <f t="shared" si="47"/>
        <v>1</v>
      </c>
    </row>
    <row r="75" ht="15.75" customHeight="1">
      <c r="A75" s="33">
        <v>6.920102221E9</v>
      </c>
      <c r="B75" s="42" t="s">
        <v>108</v>
      </c>
      <c r="C75" s="69"/>
      <c r="D75" s="92"/>
      <c r="E75" s="36"/>
      <c r="F75" s="36"/>
      <c r="G75" s="36"/>
      <c r="H75" s="36"/>
      <c r="I75" s="35">
        <v>2.0</v>
      </c>
      <c r="J75" s="36"/>
      <c r="K75" s="37">
        <f t="shared" si="43"/>
        <v>3.18</v>
      </c>
      <c r="L75" s="38">
        <f t="shared" si="44"/>
        <v>26.63717647</v>
      </c>
      <c r="M75" s="38">
        <f t="shared" si="45"/>
        <v>31.96461176</v>
      </c>
      <c r="N75" s="38">
        <f t="shared" si="46"/>
        <v>31.96461176</v>
      </c>
      <c r="O75" s="93">
        <v>0.0</v>
      </c>
      <c r="P75" s="94" t="s">
        <v>45</v>
      </c>
      <c r="Q75" s="87" t="s">
        <v>64</v>
      </c>
      <c r="R75" s="41">
        <v>0.0</v>
      </c>
      <c r="S75" s="43">
        <v>0.2</v>
      </c>
      <c r="T75" s="41">
        <v>0.3</v>
      </c>
      <c r="U75" s="43">
        <v>0.0</v>
      </c>
      <c r="V75" s="43">
        <v>0.5</v>
      </c>
      <c r="W75" s="43">
        <f t="shared" si="47"/>
        <v>1</v>
      </c>
    </row>
    <row r="76" ht="15.75" customHeight="1">
      <c r="A76" s="33">
        <v>6.92010229E9</v>
      </c>
      <c r="B76" s="42" t="s">
        <v>109</v>
      </c>
      <c r="C76" s="69"/>
      <c r="D76" s="92"/>
      <c r="E76" s="36"/>
      <c r="F76" s="36"/>
      <c r="G76" s="36"/>
      <c r="H76" s="36"/>
      <c r="I76" s="35">
        <v>2.0</v>
      </c>
      <c r="J76" s="36"/>
      <c r="K76" s="37">
        <f t="shared" si="43"/>
        <v>3.18</v>
      </c>
      <c r="L76" s="38">
        <f t="shared" si="44"/>
        <v>26.63717647</v>
      </c>
      <c r="M76" s="38">
        <f t="shared" si="45"/>
        <v>31.96461176</v>
      </c>
      <c r="N76" s="38">
        <f t="shared" si="46"/>
        <v>31.96461176</v>
      </c>
      <c r="O76" s="93">
        <v>0.0</v>
      </c>
      <c r="P76" s="94" t="s">
        <v>45</v>
      </c>
      <c r="Q76" s="87" t="s">
        <v>64</v>
      </c>
      <c r="R76" s="41">
        <v>0.0</v>
      </c>
      <c r="S76" s="43">
        <v>0.2</v>
      </c>
      <c r="T76" s="41">
        <v>0.3</v>
      </c>
      <c r="U76" s="43">
        <v>0.0</v>
      </c>
      <c r="V76" s="43">
        <v>0.5</v>
      </c>
      <c r="W76" s="43">
        <f t="shared" si="47"/>
        <v>1</v>
      </c>
    </row>
    <row r="77" ht="15.75" customHeight="1">
      <c r="A77" s="33">
        <v>6.920106179E9</v>
      </c>
      <c r="B77" s="70" t="s">
        <v>110</v>
      </c>
      <c r="C77" s="69"/>
      <c r="D77" s="92"/>
      <c r="E77" s="36"/>
      <c r="F77" s="36"/>
      <c r="G77" s="36"/>
      <c r="H77" s="36"/>
      <c r="I77" s="35">
        <v>4.0</v>
      </c>
      <c r="J77" s="36"/>
      <c r="K77" s="37">
        <f t="shared" si="43"/>
        <v>6.36</v>
      </c>
      <c r="L77" s="38">
        <v>0.0</v>
      </c>
      <c r="M77" s="38">
        <v>0.0</v>
      </c>
      <c r="N77" s="38">
        <v>0.0</v>
      </c>
      <c r="O77" s="38">
        <f>($K$7*$O$7)*K77</f>
        <v>181.1328</v>
      </c>
      <c r="P77" s="94" t="s">
        <v>45</v>
      </c>
      <c r="Q77" s="87" t="s">
        <v>64</v>
      </c>
      <c r="R77" s="41">
        <v>0.0</v>
      </c>
      <c r="S77" s="43">
        <v>0.2</v>
      </c>
      <c r="T77" s="41">
        <v>0.3</v>
      </c>
      <c r="U77" s="43">
        <v>0.0</v>
      </c>
      <c r="V77" s="43">
        <v>0.5</v>
      </c>
      <c r="W77" s="43">
        <f t="shared" si="47"/>
        <v>1</v>
      </c>
    </row>
    <row r="78" ht="15.75" customHeight="1">
      <c r="A78" s="84"/>
      <c r="B78" s="27" t="s">
        <v>111</v>
      </c>
      <c r="C78" s="28"/>
      <c r="D78" s="28"/>
      <c r="E78" s="89"/>
      <c r="F78" s="89"/>
      <c r="G78" s="89"/>
      <c r="H78" s="89"/>
      <c r="I78" s="89"/>
      <c r="J78" s="89"/>
      <c r="K78" s="28">
        <f t="shared" ref="K78:O78" si="48">K79</f>
        <v>0</v>
      </c>
      <c r="L78" s="29">
        <f t="shared" si="48"/>
        <v>0</v>
      </c>
      <c r="M78" s="29">
        <f t="shared" si="48"/>
        <v>0</v>
      </c>
      <c r="N78" s="29">
        <f t="shared" si="48"/>
        <v>0</v>
      </c>
      <c r="O78" s="29">
        <f t="shared" si="48"/>
        <v>0</v>
      </c>
      <c r="P78" s="91"/>
      <c r="Q78" s="91"/>
      <c r="R78" s="32"/>
      <c r="S78" s="32"/>
      <c r="T78" s="32"/>
      <c r="U78" s="32"/>
      <c r="V78" s="32"/>
      <c r="W78" s="32"/>
    </row>
    <row r="79" ht="21.75" customHeight="1">
      <c r="A79" s="81" t="s">
        <v>88</v>
      </c>
      <c r="B79" s="95" t="s">
        <v>88</v>
      </c>
      <c r="C79" s="36"/>
      <c r="D79" s="92"/>
      <c r="E79" s="36"/>
      <c r="F79" s="36"/>
      <c r="G79" s="36"/>
      <c r="H79" s="36"/>
      <c r="I79" s="36"/>
      <c r="J79" s="35"/>
      <c r="K79" s="37">
        <f>J79*1.59</f>
        <v>0</v>
      </c>
      <c r="L79" s="38">
        <v>0.0</v>
      </c>
      <c r="M79" s="38">
        <v>0.0</v>
      </c>
      <c r="N79" s="38">
        <v>0.0</v>
      </c>
      <c r="O79" s="38">
        <f>K79*K7*O7</f>
        <v>0</v>
      </c>
      <c r="P79" s="39" t="s">
        <v>45</v>
      </c>
      <c r="Q79" s="96" t="s">
        <v>112</v>
      </c>
      <c r="R79" s="41">
        <v>0.0</v>
      </c>
      <c r="S79" s="41">
        <v>0.0</v>
      </c>
      <c r="T79" s="41">
        <v>0.0</v>
      </c>
      <c r="U79" s="41">
        <v>0.0</v>
      </c>
      <c r="V79" s="43">
        <v>1.0</v>
      </c>
      <c r="W79" s="43">
        <f>SUM(R79:V79)</f>
        <v>1</v>
      </c>
    </row>
    <row r="80" ht="15.75" customHeight="1">
      <c r="A80" s="27" t="s">
        <v>113</v>
      </c>
      <c r="B80" s="27"/>
      <c r="C80" s="97">
        <f t="shared" ref="C80:J80" si="49">SUM(C9:C79)</f>
        <v>20</v>
      </c>
      <c r="D80" s="97">
        <f t="shared" si="49"/>
        <v>21</v>
      </c>
      <c r="E80" s="97">
        <f t="shared" si="49"/>
        <v>20</v>
      </c>
      <c r="F80" s="97">
        <f t="shared" si="49"/>
        <v>24</v>
      </c>
      <c r="G80" s="97">
        <f t="shared" si="49"/>
        <v>24</v>
      </c>
      <c r="H80" s="97">
        <f t="shared" si="49"/>
        <v>22</v>
      </c>
      <c r="I80" s="97">
        <f t="shared" si="49"/>
        <v>13</v>
      </c>
      <c r="J80" s="97">
        <f t="shared" si="49"/>
        <v>0</v>
      </c>
      <c r="K80" s="77">
        <f t="shared" ref="K80:O80" si="50">SUM(K78+K72+K64+K53+K41+K30+K19+K8)</f>
        <v>298.92</v>
      </c>
      <c r="L80" s="98">
        <f t="shared" si="50"/>
        <v>2104.336941</v>
      </c>
      <c r="M80" s="98">
        <f t="shared" si="50"/>
        <v>2525.204329</v>
      </c>
      <c r="N80" s="98">
        <f t="shared" si="50"/>
        <v>2525.204329</v>
      </c>
      <c r="O80" s="98">
        <f t="shared" si="50"/>
        <v>1358.496</v>
      </c>
      <c r="P80" s="77"/>
      <c r="Q80" s="77"/>
      <c r="R80" s="99"/>
      <c r="S80" s="28"/>
      <c r="T80" s="28"/>
      <c r="U80" s="28"/>
      <c r="V80" s="28"/>
      <c r="W80" s="28"/>
    </row>
    <row r="81" ht="15.75" customHeight="1">
      <c r="A81" s="100"/>
      <c r="B81" s="101"/>
      <c r="C81" s="102">
        <f>SUM(C80:J80)</f>
        <v>144</v>
      </c>
      <c r="D81" s="103"/>
      <c r="E81" s="103"/>
      <c r="F81" s="103"/>
      <c r="G81" s="103"/>
      <c r="H81" s="103"/>
      <c r="I81" s="103"/>
      <c r="J81" s="103"/>
      <c r="K81" s="103"/>
      <c r="L81" s="35">
        <f>SUM(L80:O80)</f>
        <v>8513.2416</v>
      </c>
      <c r="M81" s="104">
        <f>L81/K80</f>
        <v>28.48</v>
      </c>
      <c r="N81" s="103"/>
      <c r="O81" s="103"/>
      <c r="P81" s="105"/>
      <c r="Q81" s="105"/>
      <c r="R81" s="106"/>
      <c r="S81" s="107"/>
      <c r="T81" s="107"/>
      <c r="U81" s="107"/>
      <c r="V81" s="107"/>
      <c r="W81" s="108"/>
    </row>
    <row r="82" ht="16.5" customHeight="1">
      <c r="A82" s="100" t="str">
        <f t="array" ref="A82">A82:P88</f>
        <v>#REF!</v>
      </c>
      <c r="B82" s="101" t="s">
        <v>114</v>
      </c>
      <c r="C82" s="103"/>
      <c r="D82" s="103"/>
      <c r="E82" s="103"/>
      <c r="F82" s="103"/>
      <c r="G82" s="103"/>
      <c r="H82" s="103"/>
      <c r="I82" s="103"/>
      <c r="J82" s="103"/>
      <c r="K82" s="103"/>
      <c r="L82" s="37">
        <f>L81/K80</f>
        <v>28.48</v>
      </c>
      <c r="M82" s="103"/>
      <c r="N82" s="103"/>
      <c r="O82" s="103"/>
      <c r="P82" s="105"/>
      <c r="Q82" s="105"/>
      <c r="R82" s="106"/>
      <c r="S82" s="107"/>
      <c r="T82" s="107"/>
      <c r="U82" s="107"/>
      <c r="V82" s="107"/>
      <c r="W82" s="108"/>
    </row>
    <row r="83" ht="15.75" customHeight="1">
      <c r="A83" s="109" t="s">
        <v>2</v>
      </c>
      <c r="B83" s="109" t="s">
        <v>3</v>
      </c>
      <c r="C83" s="7" t="s">
        <v>4</v>
      </c>
      <c r="D83" s="8"/>
      <c r="E83" s="8"/>
      <c r="F83" s="8"/>
      <c r="G83" s="8"/>
      <c r="H83" s="8"/>
      <c r="I83" s="8"/>
      <c r="J83" s="8"/>
      <c r="K83" s="6" t="s">
        <v>5</v>
      </c>
      <c r="L83" s="7" t="s">
        <v>6</v>
      </c>
      <c r="M83" s="8"/>
      <c r="N83" s="9"/>
      <c r="O83" s="110"/>
      <c r="P83" s="111" t="s">
        <v>7</v>
      </c>
      <c r="Q83" s="11" t="s">
        <v>8</v>
      </c>
      <c r="R83" s="12" t="s">
        <v>9</v>
      </c>
      <c r="S83" s="8"/>
      <c r="T83" s="8"/>
      <c r="U83" s="8"/>
      <c r="V83" s="9"/>
      <c r="W83" s="10"/>
    </row>
    <row r="84" ht="27.0" customHeight="1">
      <c r="A84" s="14"/>
      <c r="B84" s="112"/>
      <c r="C84" s="15" t="s">
        <v>10</v>
      </c>
      <c r="D84" s="15" t="s">
        <v>11</v>
      </c>
      <c r="E84" s="15" t="s">
        <v>12</v>
      </c>
      <c r="F84" s="15" t="s">
        <v>13</v>
      </c>
      <c r="G84" s="15" t="s">
        <v>14</v>
      </c>
      <c r="H84" s="15">
        <v>6.0</v>
      </c>
      <c r="I84" s="15">
        <v>7.0</v>
      </c>
      <c r="J84" s="15">
        <v>8.0</v>
      </c>
      <c r="K84" s="14"/>
      <c r="L84" s="16" t="s">
        <v>15</v>
      </c>
      <c r="M84" s="16" t="s">
        <v>16</v>
      </c>
      <c r="N84" s="16" t="s">
        <v>17</v>
      </c>
      <c r="O84" s="17" t="s">
        <v>18</v>
      </c>
      <c r="P84" s="18" t="s">
        <v>19</v>
      </c>
      <c r="Q84" s="14"/>
      <c r="R84" s="113" t="s">
        <v>20</v>
      </c>
      <c r="S84" s="114" t="s">
        <v>21</v>
      </c>
      <c r="T84" s="114" t="s">
        <v>22</v>
      </c>
      <c r="U84" s="114" t="s">
        <v>23</v>
      </c>
      <c r="V84" s="114" t="s">
        <v>24</v>
      </c>
      <c r="W84" s="10"/>
    </row>
    <row r="85" ht="15.75" customHeight="1">
      <c r="A85" s="75">
        <v>6.920102209E9</v>
      </c>
      <c r="B85" s="76" t="s">
        <v>115</v>
      </c>
      <c r="C85" s="49"/>
      <c r="D85" s="36" t="s">
        <v>88</v>
      </c>
      <c r="E85" s="115">
        <v>2.0</v>
      </c>
      <c r="F85" s="115" t="s">
        <v>88</v>
      </c>
      <c r="G85" s="116" t="s">
        <v>88</v>
      </c>
      <c r="H85" s="36"/>
      <c r="I85" s="36"/>
      <c r="J85" s="36"/>
      <c r="K85" s="37">
        <f>E85*1.59</f>
        <v>3.18</v>
      </c>
      <c r="L85" s="38">
        <f t="shared" ref="L85:L97" si="51">($K$7*$L$7)*K85</f>
        <v>26.63717647</v>
      </c>
      <c r="M85" s="38">
        <f t="shared" ref="M85:M97" si="52">($K$7*$M$7)*K85</f>
        <v>31.96461176</v>
      </c>
      <c r="N85" s="38">
        <f t="shared" ref="N85:N97" si="53">($K$7*$N$7)*K85</f>
        <v>31.96461176</v>
      </c>
      <c r="O85" s="38">
        <v>0.0</v>
      </c>
      <c r="P85" s="39" t="s">
        <v>37</v>
      </c>
      <c r="Q85" s="40" t="s">
        <v>101</v>
      </c>
      <c r="R85" s="41">
        <v>0.3</v>
      </c>
      <c r="S85" s="41">
        <v>0.2</v>
      </c>
      <c r="T85" s="41">
        <v>0.5</v>
      </c>
      <c r="U85" s="41">
        <v>0.0</v>
      </c>
      <c r="V85" s="41">
        <v>0.0</v>
      </c>
      <c r="W85" s="43">
        <f t="shared" ref="W85:W97" si="54">SUM(R85:V85)</f>
        <v>1</v>
      </c>
    </row>
    <row r="86" ht="15.75" customHeight="1">
      <c r="A86" s="75">
        <v>6.920102186E9</v>
      </c>
      <c r="B86" s="52" t="s">
        <v>116</v>
      </c>
      <c r="C86" s="49"/>
      <c r="D86" s="36"/>
      <c r="E86" s="115"/>
      <c r="F86" s="115">
        <v>2.0</v>
      </c>
      <c r="G86" s="116" t="s">
        <v>88</v>
      </c>
      <c r="H86" s="36"/>
      <c r="I86" s="36"/>
      <c r="J86" s="36"/>
      <c r="K86" s="37">
        <f>G89*1.59</f>
        <v>3.18</v>
      </c>
      <c r="L86" s="38">
        <f t="shared" si="51"/>
        <v>26.63717647</v>
      </c>
      <c r="M86" s="38">
        <f t="shared" si="52"/>
        <v>31.96461176</v>
      </c>
      <c r="N86" s="38">
        <f t="shared" si="53"/>
        <v>31.96461176</v>
      </c>
      <c r="O86" s="38">
        <v>0.0</v>
      </c>
      <c r="P86" s="39" t="s">
        <v>37</v>
      </c>
      <c r="Q86" s="40" t="s">
        <v>28</v>
      </c>
      <c r="R86" s="41">
        <v>0.3</v>
      </c>
      <c r="S86" s="41">
        <v>0.2</v>
      </c>
      <c r="T86" s="41">
        <v>0.5</v>
      </c>
      <c r="U86" s="41">
        <v>0.0</v>
      </c>
      <c r="V86" s="41">
        <v>0.0</v>
      </c>
      <c r="W86" s="43">
        <f t="shared" si="54"/>
        <v>1</v>
      </c>
    </row>
    <row r="87" ht="15.75" customHeight="1">
      <c r="A87" s="75">
        <v>6.920102271E9</v>
      </c>
      <c r="B87" s="52" t="s">
        <v>117</v>
      </c>
      <c r="C87" s="49"/>
      <c r="D87" s="36"/>
      <c r="E87" s="115"/>
      <c r="F87" s="115">
        <v>2.0</v>
      </c>
      <c r="G87" s="116" t="s">
        <v>88</v>
      </c>
      <c r="H87" s="36"/>
      <c r="I87" s="36"/>
      <c r="J87" s="36"/>
      <c r="K87" s="37">
        <f t="shared" ref="K87:K88" si="55">G105*1.59</f>
        <v>3.18</v>
      </c>
      <c r="L87" s="38">
        <f t="shared" si="51"/>
        <v>26.63717647</v>
      </c>
      <c r="M87" s="38">
        <f t="shared" si="52"/>
        <v>31.96461176</v>
      </c>
      <c r="N87" s="38">
        <f t="shared" si="53"/>
        <v>31.96461176</v>
      </c>
      <c r="O87" s="38">
        <v>0.0</v>
      </c>
      <c r="P87" s="39" t="s">
        <v>37</v>
      </c>
      <c r="Q87" s="40" t="s">
        <v>28</v>
      </c>
      <c r="R87" s="41">
        <v>0.3</v>
      </c>
      <c r="S87" s="41">
        <v>0.2</v>
      </c>
      <c r="T87" s="41">
        <v>0.5</v>
      </c>
      <c r="U87" s="41">
        <v>0.0</v>
      </c>
      <c r="V87" s="41">
        <v>0.0</v>
      </c>
      <c r="W87" s="43">
        <f t="shared" si="54"/>
        <v>1</v>
      </c>
    </row>
    <row r="88" ht="15.75" customHeight="1">
      <c r="A88" s="75">
        <v>6.92010321E9</v>
      </c>
      <c r="B88" s="52" t="s">
        <v>118</v>
      </c>
      <c r="C88" s="69"/>
      <c r="D88" s="69"/>
      <c r="E88" s="117"/>
      <c r="F88" s="117">
        <v>2.0</v>
      </c>
      <c r="G88" s="117" t="s">
        <v>88</v>
      </c>
      <c r="H88" s="69"/>
      <c r="I88" s="69"/>
      <c r="J88" s="69"/>
      <c r="K88" s="37">
        <f t="shared" si="55"/>
        <v>3.18</v>
      </c>
      <c r="L88" s="38">
        <f t="shared" si="51"/>
        <v>26.63717647</v>
      </c>
      <c r="M88" s="38">
        <f t="shared" si="52"/>
        <v>31.96461176</v>
      </c>
      <c r="N88" s="38">
        <f t="shared" si="53"/>
        <v>31.96461176</v>
      </c>
      <c r="O88" s="38">
        <v>0.0</v>
      </c>
      <c r="P88" s="39" t="s">
        <v>37</v>
      </c>
      <c r="Q88" s="40" t="s">
        <v>28</v>
      </c>
      <c r="R88" s="41">
        <v>0.3</v>
      </c>
      <c r="S88" s="41">
        <v>0.2</v>
      </c>
      <c r="T88" s="41">
        <v>0.5</v>
      </c>
      <c r="U88" s="41">
        <v>0.0</v>
      </c>
      <c r="V88" s="41">
        <v>0.0</v>
      </c>
      <c r="W88" s="43">
        <f t="shared" si="54"/>
        <v>1</v>
      </c>
    </row>
    <row r="89" ht="15.75" customHeight="1">
      <c r="A89" s="118">
        <v>6.920102306E9</v>
      </c>
      <c r="B89" s="33" t="s">
        <v>119</v>
      </c>
      <c r="C89" s="69"/>
      <c r="D89" s="69"/>
      <c r="E89" s="117"/>
      <c r="F89" s="117"/>
      <c r="G89" s="117">
        <v>2.0</v>
      </c>
      <c r="H89" s="69" t="s">
        <v>88</v>
      </c>
      <c r="I89" s="69"/>
      <c r="J89" s="69"/>
      <c r="K89" s="37">
        <f t="shared" ref="K89:K94" si="56">G89*1.59</f>
        <v>3.18</v>
      </c>
      <c r="L89" s="38">
        <f t="shared" si="51"/>
        <v>26.63717647</v>
      </c>
      <c r="M89" s="38">
        <f t="shared" si="52"/>
        <v>31.96461176</v>
      </c>
      <c r="N89" s="38">
        <f t="shared" si="53"/>
        <v>31.96461176</v>
      </c>
      <c r="O89" s="38">
        <v>0.0</v>
      </c>
      <c r="P89" s="39" t="s">
        <v>37</v>
      </c>
      <c r="Q89" s="40" t="s">
        <v>28</v>
      </c>
      <c r="R89" s="41">
        <v>0.3</v>
      </c>
      <c r="S89" s="41">
        <v>0.2</v>
      </c>
      <c r="T89" s="41">
        <v>0.5</v>
      </c>
      <c r="U89" s="41">
        <v>0.0</v>
      </c>
      <c r="V89" s="41">
        <v>0.0</v>
      </c>
      <c r="W89" s="43">
        <f t="shared" si="54"/>
        <v>1</v>
      </c>
    </row>
    <row r="90" ht="15.75" customHeight="1">
      <c r="A90" s="75">
        <v>6.920102098E9</v>
      </c>
      <c r="B90" s="33" t="s">
        <v>120</v>
      </c>
      <c r="C90" s="69"/>
      <c r="D90" s="69"/>
      <c r="E90" s="117"/>
      <c r="F90" s="117"/>
      <c r="G90" s="117">
        <v>2.0</v>
      </c>
      <c r="H90" s="69" t="s">
        <v>88</v>
      </c>
      <c r="I90" s="69"/>
      <c r="J90" s="69"/>
      <c r="K90" s="119">
        <f t="shared" si="56"/>
        <v>3.18</v>
      </c>
      <c r="L90" s="86">
        <f t="shared" si="51"/>
        <v>26.63717647</v>
      </c>
      <c r="M90" s="86">
        <f t="shared" si="52"/>
        <v>31.96461176</v>
      </c>
      <c r="N90" s="86">
        <f t="shared" si="53"/>
        <v>31.96461176</v>
      </c>
      <c r="O90" s="38">
        <v>0.0</v>
      </c>
      <c r="P90" s="39" t="s">
        <v>37</v>
      </c>
      <c r="Q90" s="40" t="s">
        <v>28</v>
      </c>
      <c r="R90" s="41">
        <v>0.3</v>
      </c>
      <c r="S90" s="41">
        <v>0.2</v>
      </c>
      <c r="T90" s="41">
        <v>0.5</v>
      </c>
      <c r="U90" s="41">
        <v>0.0</v>
      </c>
      <c r="V90" s="41">
        <v>0.0</v>
      </c>
      <c r="W90" s="43">
        <f t="shared" si="54"/>
        <v>1</v>
      </c>
    </row>
    <row r="91" ht="15.75" customHeight="1">
      <c r="A91" s="75">
        <v>6.920103131E9</v>
      </c>
      <c r="B91" s="33" t="s">
        <v>121</v>
      </c>
      <c r="C91" s="69"/>
      <c r="D91" s="69"/>
      <c r="E91" s="117"/>
      <c r="F91" s="117"/>
      <c r="G91" s="117">
        <v>2.0</v>
      </c>
      <c r="H91" s="69" t="s">
        <v>88</v>
      </c>
      <c r="I91" s="69"/>
      <c r="J91" s="69"/>
      <c r="K91" s="119">
        <f t="shared" si="56"/>
        <v>3.18</v>
      </c>
      <c r="L91" s="86">
        <f t="shared" si="51"/>
        <v>26.63717647</v>
      </c>
      <c r="M91" s="86">
        <f t="shared" si="52"/>
        <v>31.96461176</v>
      </c>
      <c r="N91" s="86">
        <f t="shared" si="53"/>
        <v>31.96461176</v>
      </c>
      <c r="O91" s="38">
        <v>0.0</v>
      </c>
      <c r="P91" s="120" t="s">
        <v>37</v>
      </c>
      <c r="Q91" s="40" t="s">
        <v>28</v>
      </c>
      <c r="R91" s="41">
        <v>0.3</v>
      </c>
      <c r="S91" s="41">
        <v>0.2</v>
      </c>
      <c r="T91" s="41">
        <v>0.5</v>
      </c>
      <c r="U91" s="41">
        <v>0.0</v>
      </c>
      <c r="V91" s="41">
        <v>0.0</v>
      </c>
      <c r="W91" s="43">
        <f t="shared" si="54"/>
        <v>1</v>
      </c>
    </row>
    <row r="92" ht="15.75" customHeight="1">
      <c r="A92" s="75">
        <v>6.920102305E9</v>
      </c>
      <c r="B92" s="33" t="s">
        <v>122</v>
      </c>
      <c r="C92" s="69"/>
      <c r="D92" s="69"/>
      <c r="E92" s="117"/>
      <c r="F92" s="117"/>
      <c r="G92" s="117">
        <v>2.0</v>
      </c>
      <c r="H92" s="69" t="s">
        <v>88</v>
      </c>
      <c r="I92" s="69"/>
      <c r="J92" s="69"/>
      <c r="K92" s="119">
        <f t="shared" si="56"/>
        <v>3.18</v>
      </c>
      <c r="L92" s="86">
        <f t="shared" si="51"/>
        <v>26.63717647</v>
      </c>
      <c r="M92" s="86">
        <f t="shared" si="52"/>
        <v>31.96461176</v>
      </c>
      <c r="N92" s="86">
        <f t="shared" si="53"/>
        <v>31.96461176</v>
      </c>
      <c r="O92" s="38">
        <v>0.0</v>
      </c>
      <c r="P92" s="120" t="s">
        <v>37</v>
      </c>
      <c r="Q92" s="40" t="s">
        <v>28</v>
      </c>
      <c r="R92" s="41">
        <v>0.3</v>
      </c>
      <c r="S92" s="41">
        <v>0.2</v>
      </c>
      <c r="T92" s="41">
        <v>0.5</v>
      </c>
      <c r="U92" s="41">
        <v>0.0</v>
      </c>
      <c r="V92" s="41">
        <v>0.0</v>
      </c>
      <c r="W92" s="43">
        <f t="shared" si="54"/>
        <v>1</v>
      </c>
    </row>
    <row r="93" ht="15.75" customHeight="1">
      <c r="A93" s="75">
        <v>6.920102292E9</v>
      </c>
      <c r="B93" s="42" t="s">
        <v>123</v>
      </c>
      <c r="C93" s="69"/>
      <c r="D93" s="69"/>
      <c r="E93" s="117"/>
      <c r="F93" s="117"/>
      <c r="G93" s="117">
        <v>2.0</v>
      </c>
      <c r="H93" s="69"/>
      <c r="I93" s="69"/>
      <c r="J93" s="69"/>
      <c r="K93" s="119">
        <f t="shared" si="56"/>
        <v>3.18</v>
      </c>
      <c r="L93" s="86">
        <f t="shared" si="51"/>
        <v>26.63717647</v>
      </c>
      <c r="M93" s="86">
        <f t="shared" si="52"/>
        <v>31.96461176</v>
      </c>
      <c r="N93" s="86">
        <f t="shared" si="53"/>
        <v>31.96461176</v>
      </c>
      <c r="O93" s="38">
        <v>0.0</v>
      </c>
      <c r="P93" s="120" t="s">
        <v>37</v>
      </c>
      <c r="Q93" s="40" t="s">
        <v>28</v>
      </c>
      <c r="R93" s="41">
        <v>0.3</v>
      </c>
      <c r="S93" s="41">
        <v>0.2</v>
      </c>
      <c r="T93" s="41">
        <v>0.5</v>
      </c>
      <c r="U93" s="41">
        <v>0.0</v>
      </c>
      <c r="V93" s="41">
        <v>0.0</v>
      </c>
      <c r="W93" s="43">
        <f t="shared" si="54"/>
        <v>1</v>
      </c>
    </row>
    <row r="94" ht="15.75" customHeight="1">
      <c r="A94" s="75">
        <v>6.920103213E9</v>
      </c>
      <c r="B94" s="33" t="s">
        <v>124</v>
      </c>
      <c r="C94" s="69"/>
      <c r="D94" s="69"/>
      <c r="E94" s="117"/>
      <c r="F94" s="117"/>
      <c r="G94" s="117">
        <v>2.0</v>
      </c>
      <c r="H94" s="69" t="s">
        <v>88</v>
      </c>
      <c r="I94" s="69"/>
      <c r="J94" s="69"/>
      <c r="K94" s="119">
        <f t="shared" si="56"/>
        <v>3.18</v>
      </c>
      <c r="L94" s="86">
        <f t="shared" si="51"/>
        <v>26.63717647</v>
      </c>
      <c r="M94" s="86">
        <f t="shared" si="52"/>
        <v>31.96461176</v>
      </c>
      <c r="N94" s="86">
        <f t="shared" si="53"/>
        <v>31.96461176</v>
      </c>
      <c r="O94" s="38">
        <v>0.0</v>
      </c>
      <c r="P94" s="120" t="s">
        <v>45</v>
      </c>
      <c r="Q94" s="40" t="s">
        <v>28</v>
      </c>
      <c r="R94" s="41">
        <v>0.0</v>
      </c>
      <c r="S94" s="43">
        <v>0.2</v>
      </c>
      <c r="T94" s="41">
        <v>0.3</v>
      </c>
      <c r="U94" s="43">
        <v>0.0</v>
      </c>
      <c r="V94" s="43">
        <v>0.5</v>
      </c>
      <c r="W94" s="43">
        <f t="shared" si="54"/>
        <v>1</v>
      </c>
    </row>
    <row r="95" ht="15.0" customHeight="1">
      <c r="A95" s="75">
        <v>6.920102061E9</v>
      </c>
      <c r="B95" s="33" t="s">
        <v>125</v>
      </c>
      <c r="C95" s="69"/>
      <c r="D95" s="69"/>
      <c r="E95" s="121">
        <v>2.0</v>
      </c>
      <c r="F95" s="117"/>
      <c r="G95" s="117"/>
      <c r="H95" s="69" t="s">
        <v>88</v>
      </c>
      <c r="I95" s="69"/>
      <c r="J95" s="69"/>
      <c r="K95" s="122">
        <f>E95*1.59</f>
        <v>3.18</v>
      </c>
      <c r="L95" s="123">
        <f t="shared" si="51"/>
        <v>26.63717647</v>
      </c>
      <c r="M95" s="123">
        <f t="shared" si="52"/>
        <v>31.96461176</v>
      </c>
      <c r="N95" s="123">
        <f t="shared" si="53"/>
        <v>31.96461176</v>
      </c>
      <c r="O95" s="38">
        <v>0.0</v>
      </c>
      <c r="P95" s="120" t="s">
        <v>37</v>
      </c>
      <c r="Q95" s="40" t="s">
        <v>28</v>
      </c>
      <c r="R95" s="41">
        <v>0.3</v>
      </c>
      <c r="S95" s="41">
        <v>0.2</v>
      </c>
      <c r="T95" s="41">
        <v>0.5</v>
      </c>
      <c r="U95" s="41">
        <v>0.0</v>
      </c>
      <c r="V95" s="41">
        <v>0.0</v>
      </c>
      <c r="W95" s="43">
        <f t="shared" si="54"/>
        <v>1</v>
      </c>
    </row>
    <row r="96" ht="15.75" customHeight="1">
      <c r="A96" s="75">
        <v>6.920103017E9</v>
      </c>
      <c r="B96" s="33" t="s">
        <v>126</v>
      </c>
      <c r="C96" s="69"/>
      <c r="D96" s="69"/>
      <c r="E96" s="117"/>
      <c r="F96" s="117"/>
      <c r="G96" s="117">
        <v>2.0</v>
      </c>
      <c r="H96" s="69" t="s">
        <v>88</v>
      </c>
      <c r="I96" s="69"/>
      <c r="J96" s="69"/>
      <c r="K96" s="119">
        <f>G96*1.59</f>
        <v>3.18</v>
      </c>
      <c r="L96" s="86">
        <f t="shared" si="51"/>
        <v>26.63717647</v>
      </c>
      <c r="M96" s="86">
        <f t="shared" si="52"/>
        <v>31.96461176</v>
      </c>
      <c r="N96" s="86">
        <f t="shared" si="53"/>
        <v>31.96461176</v>
      </c>
      <c r="O96" s="38">
        <v>0.0</v>
      </c>
      <c r="P96" s="120" t="s">
        <v>45</v>
      </c>
      <c r="Q96" s="40" t="s">
        <v>28</v>
      </c>
      <c r="R96" s="41">
        <v>0.0</v>
      </c>
      <c r="S96" s="43">
        <v>0.2</v>
      </c>
      <c r="T96" s="41">
        <v>0.3</v>
      </c>
      <c r="U96" s="43">
        <v>0.0</v>
      </c>
      <c r="V96" s="43">
        <v>0.5</v>
      </c>
      <c r="W96" s="43">
        <f t="shared" si="54"/>
        <v>1</v>
      </c>
    </row>
    <row r="97" ht="15.75" customHeight="1">
      <c r="A97" s="118">
        <v>6.920102265E9</v>
      </c>
      <c r="B97" s="76" t="s">
        <v>127</v>
      </c>
      <c r="C97" s="49"/>
      <c r="D97" s="36"/>
      <c r="E97" s="35">
        <v>2.0</v>
      </c>
      <c r="F97" s="115"/>
      <c r="G97" s="115"/>
      <c r="H97" s="36"/>
      <c r="I97" s="36"/>
      <c r="J97" s="36"/>
      <c r="K97" s="37">
        <f>E97*1.59</f>
        <v>3.18</v>
      </c>
      <c r="L97" s="38">
        <f t="shared" si="51"/>
        <v>26.63717647</v>
      </c>
      <c r="M97" s="38">
        <f t="shared" si="52"/>
        <v>31.96461176</v>
      </c>
      <c r="N97" s="38">
        <f t="shared" si="53"/>
        <v>31.96461176</v>
      </c>
      <c r="O97" s="38">
        <v>0.0</v>
      </c>
      <c r="P97" s="39" t="s">
        <v>37</v>
      </c>
      <c r="Q97" s="40" t="s">
        <v>28</v>
      </c>
      <c r="R97" s="41">
        <v>0.3</v>
      </c>
      <c r="S97" s="41">
        <v>0.2</v>
      </c>
      <c r="T97" s="41">
        <v>0.5</v>
      </c>
      <c r="U97" s="41">
        <v>0.0</v>
      </c>
      <c r="V97" s="41">
        <v>0.0</v>
      </c>
      <c r="W97" s="43">
        <f t="shared" si="54"/>
        <v>1</v>
      </c>
    </row>
    <row r="98" ht="15.75" customHeight="1">
      <c r="A98" s="124"/>
      <c r="B98" s="124"/>
      <c r="C98" s="125"/>
      <c r="D98" s="125"/>
      <c r="E98" s="125"/>
      <c r="F98" s="125"/>
      <c r="G98" s="125"/>
      <c r="H98" s="125"/>
      <c r="I98" s="125"/>
      <c r="J98" s="125"/>
      <c r="K98" s="126"/>
      <c r="L98" s="125"/>
      <c r="M98" s="125"/>
      <c r="N98" s="125"/>
      <c r="O98" s="125"/>
      <c r="P98" s="125"/>
      <c r="Q98" s="125"/>
      <c r="R98" s="127"/>
      <c r="S98" s="125"/>
      <c r="T98" s="125"/>
      <c r="U98" s="125"/>
      <c r="V98" s="125"/>
      <c r="W98" s="43"/>
    </row>
    <row r="99" ht="16.5" customHeight="1">
      <c r="A99" s="100"/>
      <c r="B99" s="101" t="s">
        <v>128</v>
      </c>
      <c r="C99" s="103"/>
      <c r="D99" s="103"/>
      <c r="E99" s="103" t="s">
        <v>88</v>
      </c>
      <c r="F99" s="103" t="s">
        <v>88</v>
      </c>
      <c r="G99" s="103" t="s">
        <v>88</v>
      </c>
      <c r="H99" s="103"/>
      <c r="I99" s="103"/>
      <c r="J99" s="103"/>
      <c r="K99" s="103"/>
      <c r="L99" s="37">
        <f>L88/K88</f>
        <v>8.376470588</v>
      </c>
      <c r="M99" s="103"/>
      <c r="N99" s="103"/>
      <c r="O99" s="103"/>
      <c r="P99" s="105"/>
      <c r="Q99" s="105"/>
      <c r="R99" s="106"/>
      <c r="S99" s="107"/>
      <c r="T99" s="107"/>
      <c r="U99" s="107"/>
      <c r="V99" s="107"/>
      <c r="W99" s="108"/>
    </row>
    <row r="100" ht="18.0" customHeight="1">
      <c r="A100" s="109" t="s">
        <v>2</v>
      </c>
      <c r="B100" s="109" t="s">
        <v>3</v>
      </c>
      <c r="C100" s="7" t="s">
        <v>4</v>
      </c>
      <c r="D100" s="8"/>
      <c r="E100" s="8"/>
      <c r="F100" s="8"/>
      <c r="G100" s="8"/>
      <c r="H100" s="8"/>
      <c r="I100" s="8"/>
      <c r="J100" s="8"/>
      <c r="K100" s="6" t="s">
        <v>5</v>
      </c>
      <c r="L100" s="7" t="s">
        <v>6</v>
      </c>
      <c r="M100" s="8"/>
      <c r="N100" s="9"/>
      <c r="O100" s="110"/>
      <c r="P100" s="111" t="s">
        <v>7</v>
      </c>
      <c r="Q100" s="11" t="s">
        <v>8</v>
      </c>
      <c r="R100" s="12" t="s">
        <v>9</v>
      </c>
      <c r="S100" s="8"/>
      <c r="T100" s="8"/>
      <c r="U100" s="8"/>
      <c r="V100" s="9"/>
      <c r="W100" s="10"/>
    </row>
    <row r="101" ht="27.0" customHeight="1">
      <c r="A101" s="14"/>
      <c r="B101" s="112"/>
      <c r="C101" s="128" t="s">
        <v>10</v>
      </c>
      <c r="D101" s="128" t="s">
        <v>11</v>
      </c>
      <c r="E101" s="128" t="s">
        <v>12</v>
      </c>
      <c r="F101" s="128" t="s">
        <v>13</v>
      </c>
      <c r="G101" s="128" t="s">
        <v>14</v>
      </c>
      <c r="H101" s="128">
        <v>6.0</v>
      </c>
      <c r="I101" s="128">
        <v>7.0</v>
      </c>
      <c r="J101" s="128">
        <v>8.0</v>
      </c>
      <c r="K101" s="112"/>
      <c r="L101" s="129" t="s">
        <v>15</v>
      </c>
      <c r="M101" s="129" t="s">
        <v>16</v>
      </c>
      <c r="N101" s="129" t="s">
        <v>17</v>
      </c>
      <c r="O101" s="130" t="s">
        <v>18</v>
      </c>
      <c r="P101" s="131" t="s">
        <v>19</v>
      </c>
      <c r="Q101" s="112"/>
      <c r="R101" s="113" t="s">
        <v>20</v>
      </c>
      <c r="S101" s="114" t="s">
        <v>21</v>
      </c>
      <c r="T101" s="114" t="s">
        <v>22</v>
      </c>
      <c r="U101" s="114" t="s">
        <v>23</v>
      </c>
      <c r="V101" s="114" t="s">
        <v>24</v>
      </c>
      <c r="W101" s="10"/>
    </row>
    <row r="102" ht="15.75" customHeight="1">
      <c r="A102" s="132" t="s">
        <v>129</v>
      </c>
      <c r="B102" s="9"/>
      <c r="C102" s="133"/>
      <c r="D102" s="133"/>
      <c r="E102" s="133"/>
      <c r="F102" s="133"/>
      <c r="G102" s="133" t="s">
        <v>88</v>
      </c>
      <c r="H102" s="133"/>
      <c r="I102" s="133"/>
      <c r="J102" s="134"/>
      <c r="K102" s="135"/>
      <c r="L102" s="133"/>
      <c r="M102" s="133"/>
      <c r="N102" s="133"/>
      <c r="O102" s="133"/>
      <c r="P102" s="133"/>
      <c r="Q102" s="133"/>
      <c r="R102" s="136"/>
      <c r="S102" s="133"/>
      <c r="T102" s="133"/>
      <c r="U102" s="133"/>
      <c r="V102" s="133"/>
      <c r="W102" s="133"/>
    </row>
    <row r="103" ht="15.75" customHeight="1">
      <c r="A103" s="60">
        <v>6.920102323E9</v>
      </c>
      <c r="B103" s="60" t="s">
        <v>130</v>
      </c>
      <c r="C103" s="137"/>
      <c r="D103" s="137"/>
      <c r="E103" s="137"/>
      <c r="F103" s="137"/>
      <c r="G103" s="94">
        <v>2.0</v>
      </c>
      <c r="H103" s="137"/>
      <c r="I103" s="137"/>
      <c r="J103" s="138"/>
      <c r="K103" s="62">
        <f t="shared" ref="K103:K111" si="57">G103*1.59</f>
        <v>3.18</v>
      </c>
      <c r="L103" s="62">
        <v>0.0</v>
      </c>
      <c r="M103" s="62">
        <v>0.0</v>
      </c>
      <c r="N103" s="62">
        <v>0.0</v>
      </c>
      <c r="O103" s="62">
        <v>90.57</v>
      </c>
      <c r="P103" s="62" t="s">
        <v>45</v>
      </c>
      <c r="Q103" s="62">
        <v>0.0</v>
      </c>
      <c r="R103" s="139">
        <v>0.0</v>
      </c>
      <c r="S103" s="139">
        <v>0.0</v>
      </c>
      <c r="T103" s="43">
        <v>0.0</v>
      </c>
      <c r="U103" s="139">
        <v>0.5</v>
      </c>
      <c r="V103" s="43">
        <v>0.5</v>
      </c>
      <c r="W103" s="139">
        <f t="shared" ref="W103:W111" si="58">sum(R103:V103)</f>
        <v>1</v>
      </c>
    </row>
    <row r="104" ht="15.75" customHeight="1">
      <c r="A104" s="60">
        <v>6.920102322E9</v>
      </c>
      <c r="B104" s="60" t="s">
        <v>131</v>
      </c>
      <c r="C104" s="137"/>
      <c r="D104" s="137"/>
      <c r="E104" s="137"/>
      <c r="F104" s="137"/>
      <c r="G104" s="94">
        <v>2.0</v>
      </c>
      <c r="H104" s="137"/>
      <c r="I104" s="137"/>
      <c r="J104" s="138"/>
      <c r="K104" s="62">
        <f t="shared" si="57"/>
        <v>3.18</v>
      </c>
      <c r="L104" s="62">
        <v>0.0</v>
      </c>
      <c r="M104" s="62">
        <v>0.0</v>
      </c>
      <c r="N104" s="62">
        <v>0.0</v>
      </c>
      <c r="O104" s="62">
        <v>90.57</v>
      </c>
      <c r="P104" s="62" t="s">
        <v>45</v>
      </c>
      <c r="Q104" s="62">
        <v>0.0</v>
      </c>
      <c r="R104" s="62">
        <v>0.0</v>
      </c>
      <c r="S104" s="139">
        <v>0.0</v>
      </c>
      <c r="T104" s="139">
        <v>0.0</v>
      </c>
      <c r="U104" s="43">
        <v>0.5</v>
      </c>
      <c r="V104" s="139">
        <v>0.5</v>
      </c>
      <c r="W104" s="139">
        <f t="shared" si="58"/>
        <v>1</v>
      </c>
    </row>
    <row r="105" ht="15.75" customHeight="1">
      <c r="A105" s="75">
        <v>6.920102091E9</v>
      </c>
      <c r="B105" s="33" t="s">
        <v>132</v>
      </c>
      <c r="C105" s="140"/>
      <c r="D105" s="140"/>
      <c r="E105" s="140"/>
      <c r="F105" s="140"/>
      <c r="G105" s="115">
        <v>2.0</v>
      </c>
      <c r="H105" s="140" t="s">
        <v>88</v>
      </c>
      <c r="I105" s="140"/>
      <c r="J105" s="141"/>
      <c r="K105" s="62">
        <f t="shared" si="57"/>
        <v>3.18</v>
      </c>
      <c r="L105" s="62">
        <v>0.0</v>
      </c>
      <c r="M105" s="62">
        <v>0.0</v>
      </c>
      <c r="N105" s="62">
        <v>0.0</v>
      </c>
      <c r="O105" s="62">
        <v>90.57</v>
      </c>
      <c r="P105" s="62" t="s">
        <v>45</v>
      </c>
      <c r="Q105" s="62">
        <v>0.0</v>
      </c>
      <c r="R105" s="62">
        <v>0.0</v>
      </c>
      <c r="S105" s="139">
        <v>0.0</v>
      </c>
      <c r="T105" s="139">
        <v>0.0</v>
      </c>
      <c r="U105" s="43">
        <v>0.5</v>
      </c>
      <c r="V105" s="139">
        <v>0.5</v>
      </c>
      <c r="W105" s="139">
        <f t="shared" si="58"/>
        <v>1</v>
      </c>
    </row>
    <row r="106" ht="15.75" customHeight="1">
      <c r="A106" s="142">
        <v>6.92010205E9</v>
      </c>
      <c r="B106" s="33" t="s">
        <v>133</v>
      </c>
      <c r="C106" s="143"/>
      <c r="D106" s="143"/>
      <c r="E106" s="143"/>
      <c r="F106" s="143"/>
      <c r="G106" s="144">
        <v>2.0</v>
      </c>
      <c r="H106" s="143" t="s">
        <v>88</v>
      </c>
      <c r="I106" s="143"/>
      <c r="J106" s="143"/>
      <c r="K106" s="62">
        <f t="shared" si="57"/>
        <v>3.18</v>
      </c>
      <c r="L106" s="62">
        <v>0.0</v>
      </c>
      <c r="M106" s="62">
        <v>0.0</v>
      </c>
      <c r="N106" s="62">
        <v>0.0</v>
      </c>
      <c r="O106" s="62">
        <v>90.57</v>
      </c>
      <c r="P106" s="62" t="s">
        <v>45</v>
      </c>
      <c r="Q106" s="62">
        <v>0.0</v>
      </c>
      <c r="R106" s="62">
        <v>0.0</v>
      </c>
      <c r="S106" s="139">
        <v>0.0</v>
      </c>
      <c r="T106" s="139">
        <v>0.0</v>
      </c>
      <c r="U106" s="43">
        <v>0.5</v>
      </c>
      <c r="V106" s="139">
        <v>0.5</v>
      </c>
      <c r="W106" s="139">
        <f t="shared" si="58"/>
        <v>1</v>
      </c>
      <c r="X106" s="59"/>
      <c r="Y106" s="59"/>
      <c r="Z106" s="59"/>
    </row>
    <row r="107" ht="15.75" customHeight="1">
      <c r="A107" s="60">
        <v>6.92010207E9</v>
      </c>
      <c r="B107" s="60" t="s">
        <v>134</v>
      </c>
      <c r="C107" s="145"/>
      <c r="D107" s="137"/>
      <c r="E107" s="137"/>
      <c r="F107" s="137"/>
      <c r="G107" s="94">
        <v>3.0</v>
      </c>
      <c r="H107" s="137"/>
      <c r="I107" s="137"/>
      <c r="J107" s="137"/>
      <c r="K107" s="62">
        <f t="shared" si="57"/>
        <v>4.77</v>
      </c>
      <c r="L107" s="62">
        <v>0.0</v>
      </c>
      <c r="M107" s="62">
        <v>0.0</v>
      </c>
      <c r="N107" s="62">
        <v>0.0</v>
      </c>
      <c r="O107" s="62">
        <v>90.57</v>
      </c>
      <c r="P107" s="62" t="s">
        <v>45</v>
      </c>
      <c r="Q107" s="62">
        <v>0.0</v>
      </c>
      <c r="R107" s="62">
        <v>0.0</v>
      </c>
      <c r="S107" s="139">
        <v>0.0</v>
      </c>
      <c r="T107" s="139">
        <v>0.0</v>
      </c>
      <c r="U107" s="43">
        <v>0.5</v>
      </c>
      <c r="V107" s="139">
        <v>0.5</v>
      </c>
      <c r="W107" s="139">
        <f t="shared" si="58"/>
        <v>1</v>
      </c>
      <c r="Y107" s="59"/>
      <c r="Z107" s="59"/>
    </row>
    <row r="108" ht="15.75" customHeight="1">
      <c r="A108" s="60">
        <v>6.920103051E9</v>
      </c>
      <c r="B108" s="60" t="s">
        <v>135</v>
      </c>
      <c r="C108" s="137"/>
      <c r="D108" s="137"/>
      <c r="E108" s="137"/>
      <c r="F108" s="137"/>
      <c r="G108" s="94">
        <v>2.0</v>
      </c>
      <c r="H108" s="137"/>
      <c r="I108" s="137"/>
      <c r="J108" s="137"/>
      <c r="K108" s="62">
        <f t="shared" si="57"/>
        <v>3.18</v>
      </c>
      <c r="L108" s="62">
        <v>0.0</v>
      </c>
      <c r="M108" s="62">
        <v>0.0</v>
      </c>
      <c r="N108" s="62">
        <v>0.0</v>
      </c>
      <c r="O108" s="62">
        <v>90.57</v>
      </c>
      <c r="P108" s="62" t="s">
        <v>45</v>
      </c>
      <c r="Q108" s="40" t="s">
        <v>28</v>
      </c>
      <c r="R108" s="62">
        <v>0.0</v>
      </c>
      <c r="S108" s="139">
        <v>0.0</v>
      </c>
      <c r="T108" s="139">
        <v>0.0</v>
      </c>
      <c r="U108" s="43">
        <v>0.5</v>
      </c>
      <c r="V108" s="139">
        <v>0.5</v>
      </c>
      <c r="W108" s="139">
        <f t="shared" si="58"/>
        <v>1</v>
      </c>
      <c r="X108" s="59"/>
      <c r="Y108" s="59"/>
      <c r="Z108" s="59"/>
    </row>
    <row r="109" ht="15.75" customHeight="1">
      <c r="A109" s="60">
        <v>6.920102125E9</v>
      </c>
      <c r="B109" s="60" t="s">
        <v>136</v>
      </c>
      <c r="C109" s="137"/>
      <c r="D109" s="137"/>
      <c r="E109" s="137"/>
      <c r="F109" s="137"/>
      <c r="G109" s="94">
        <v>2.0</v>
      </c>
      <c r="H109" s="137"/>
      <c r="I109" s="137"/>
      <c r="J109" s="137"/>
      <c r="K109" s="62">
        <f t="shared" si="57"/>
        <v>3.18</v>
      </c>
      <c r="L109" s="62">
        <v>0.0</v>
      </c>
      <c r="M109" s="62">
        <v>0.0</v>
      </c>
      <c r="N109" s="62">
        <v>0.0</v>
      </c>
      <c r="O109" s="62">
        <v>90.57</v>
      </c>
      <c r="P109" s="62" t="s">
        <v>45</v>
      </c>
      <c r="Q109" s="40" t="s">
        <v>28</v>
      </c>
      <c r="R109" s="62">
        <v>0.0</v>
      </c>
      <c r="S109" s="139">
        <v>0.0</v>
      </c>
      <c r="T109" s="139">
        <v>0.0</v>
      </c>
      <c r="U109" s="43">
        <v>0.5</v>
      </c>
      <c r="V109" s="139">
        <v>0.5</v>
      </c>
      <c r="W109" s="139">
        <f t="shared" si="58"/>
        <v>1</v>
      </c>
      <c r="X109" s="59"/>
      <c r="Y109" s="59"/>
      <c r="Z109" s="59"/>
    </row>
    <row r="110" ht="15.75" customHeight="1">
      <c r="A110" s="60">
        <v>6.920103337E9</v>
      </c>
      <c r="B110" s="60" t="s">
        <v>137</v>
      </c>
      <c r="C110" s="137"/>
      <c r="D110" s="137"/>
      <c r="E110" s="137"/>
      <c r="F110" s="137"/>
      <c r="G110" s="94">
        <v>3.0</v>
      </c>
      <c r="H110" s="137"/>
      <c r="I110" s="137"/>
      <c r="J110" s="137"/>
      <c r="K110" s="62">
        <f t="shared" si="57"/>
        <v>4.77</v>
      </c>
      <c r="L110" s="62">
        <v>0.0</v>
      </c>
      <c r="M110" s="62">
        <v>0.0</v>
      </c>
      <c r="N110" s="62">
        <v>0.0</v>
      </c>
      <c r="O110" s="62">
        <v>90.57</v>
      </c>
      <c r="P110" s="62" t="s">
        <v>45</v>
      </c>
      <c r="Q110" s="62">
        <v>0.0</v>
      </c>
      <c r="R110" s="62">
        <v>0.0</v>
      </c>
      <c r="S110" s="139">
        <v>0.0</v>
      </c>
      <c r="T110" s="139">
        <v>0.0</v>
      </c>
      <c r="U110" s="43">
        <v>0.5</v>
      </c>
      <c r="V110" s="139">
        <v>0.5</v>
      </c>
      <c r="W110" s="139">
        <f t="shared" si="58"/>
        <v>1</v>
      </c>
      <c r="X110" s="59"/>
      <c r="Y110" s="59"/>
      <c r="Z110" s="59"/>
    </row>
    <row r="111" ht="15.75" customHeight="1">
      <c r="A111" s="146">
        <v>6.92010336E8</v>
      </c>
      <c r="B111" s="60" t="s">
        <v>138</v>
      </c>
      <c r="C111" s="137"/>
      <c r="D111" s="137"/>
      <c r="E111" s="137"/>
      <c r="F111" s="137"/>
      <c r="G111" s="94">
        <v>2.0</v>
      </c>
      <c r="H111" s="137"/>
      <c r="I111" s="137"/>
      <c r="J111" s="137"/>
      <c r="K111" s="62">
        <f t="shared" si="57"/>
        <v>3.18</v>
      </c>
      <c r="L111" s="62">
        <v>0.0</v>
      </c>
      <c r="M111" s="62">
        <v>0.0</v>
      </c>
      <c r="N111" s="62">
        <v>0.0</v>
      </c>
      <c r="O111" s="62">
        <v>90.57</v>
      </c>
      <c r="P111" s="62" t="s">
        <v>45</v>
      </c>
      <c r="Q111" s="40" t="s">
        <v>28</v>
      </c>
      <c r="R111" s="62">
        <v>0.0</v>
      </c>
      <c r="S111" s="139">
        <v>0.0</v>
      </c>
      <c r="T111" s="139">
        <v>0.0</v>
      </c>
      <c r="U111" s="43">
        <v>0.5</v>
      </c>
      <c r="V111" s="139">
        <v>0.5</v>
      </c>
      <c r="W111" s="139">
        <f t="shared" si="58"/>
        <v>1</v>
      </c>
      <c r="X111" s="59"/>
      <c r="Y111" s="59"/>
      <c r="Z111" s="59"/>
    </row>
    <row r="112" ht="15.75" customHeight="1">
      <c r="A112" s="132" t="s">
        <v>139</v>
      </c>
      <c r="B112" s="9"/>
      <c r="C112" s="133"/>
      <c r="D112" s="133"/>
      <c r="E112" s="133"/>
      <c r="F112" s="133"/>
      <c r="G112" s="133"/>
      <c r="H112" s="133"/>
      <c r="I112" s="133"/>
      <c r="J112" s="133"/>
      <c r="K112" s="135"/>
      <c r="L112" s="135"/>
      <c r="M112" s="135"/>
      <c r="N112" s="135"/>
      <c r="O112" s="135"/>
      <c r="P112" s="135"/>
      <c r="Q112" s="135"/>
      <c r="R112" s="147"/>
      <c r="S112" s="135"/>
      <c r="T112" s="135"/>
      <c r="U112" s="135"/>
      <c r="V112" s="135"/>
      <c r="W112" s="133"/>
      <c r="X112" s="59"/>
      <c r="Y112" s="59"/>
      <c r="Z112" s="59"/>
    </row>
    <row r="113" ht="15.75" customHeight="1">
      <c r="A113" s="148">
        <v>6.920102323E9</v>
      </c>
      <c r="B113" s="48" t="s">
        <v>140</v>
      </c>
      <c r="C113" s="137"/>
      <c r="D113" s="137"/>
      <c r="E113" s="137"/>
      <c r="F113" s="137"/>
      <c r="G113" s="149"/>
      <c r="H113" s="94">
        <v>2.0</v>
      </c>
      <c r="I113" s="137"/>
      <c r="J113" s="137"/>
      <c r="K113" s="62">
        <f t="shared" ref="K113:K118" si="59">H113*1.59</f>
        <v>3.18</v>
      </c>
      <c r="L113" s="62">
        <v>0.0</v>
      </c>
      <c r="M113" s="62">
        <v>0.0</v>
      </c>
      <c r="N113" s="62">
        <v>0.0</v>
      </c>
      <c r="O113" s="62">
        <v>90.57</v>
      </c>
      <c r="P113" s="62" t="s">
        <v>45</v>
      </c>
      <c r="Q113" s="62">
        <v>0.0</v>
      </c>
      <c r="R113" s="62">
        <v>0.0</v>
      </c>
      <c r="S113" s="139">
        <v>0.0</v>
      </c>
      <c r="T113" s="139">
        <v>0.0</v>
      </c>
      <c r="U113" s="43">
        <v>0.5</v>
      </c>
      <c r="V113" s="139">
        <v>0.5</v>
      </c>
      <c r="W113" s="139">
        <v>1.0</v>
      </c>
      <c r="X113" s="59"/>
    </row>
    <row r="114" ht="15.75" customHeight="1">
      <c r="A114" s="33">
        <v>6.920102322E9</v>
      </c>
      <c r="B114" s="42" t="s">
        <v>141</v>
      </c>
      <c r="C114" s="150"/>
      <c r="D114" s="150"/>
      <c r="E114" s="150"/>
      <c r="F114" s="150"/>
      <c r="G114" s="150"/>
      <c r="H114" s="151">
        <v>2.0</v>
      </c>
      <c r="I114" s="150"/>
      <c r="J114" s="150"/>
      <c r="K114" s="62">
        <f t="shared" si="59"/>
        <v>3.18</v>
      </c>
      <c r="L114" s="62">
        <v>0.0</v>
      </c>
      <c r="M114" s="62">
        <v>0.0</v>
      </c>
      <c r="N114" s="62">
        <v>0.0</v>
      </c>
      <c r="O114" s="62">
        <v>90.57</v>
      </c>
      <c r="P114" s="62" t="s">
        <v>45</v>
      </c>
      <c r="Q114" s="62">
        <v>0.0</v>
      </c>
      <c r="R114" s="62">
        <v>0.0</v>
      </c>
      <c r="S114" s="139">
        <v>0.0</v>
      </c>
      <c r="T114" s="139">
        <v>0.0</v>
      </c>
      <c r="U114" s="43">
        <v>0.5</v>
      </c>
      <c r="V114" s="139">
        <v>0.5</v>
      </c>
      <c r="W114" s="139">
        <v>1.0</v>
      </c>
    </row>
    <row r="115" ht="15.75" customHeight="1">
      <c r="A115" s="33">
        <v>6.920104354E9</v>
      </c>
      <c r="B115" s="42" t="s">
        <v>142</v>
      </c>
      <c r="C115" s="152"/>
      <c r="D115" s="152"/>
      <c r="E115" s="152"/>
      <c r="F115" s="152"/>
      <c r="G115" s="152"/>
      <c r="H115" s="117">
        <v>3.0</v>
      </c>
      <c r="I115" s="152"/>
      <c r="J115" s="152"/>
      <c r="K115" s="62">
        <f t="shared" si="59"/>
        <v>4.77</v>
      </c>
      <c r="L115" s="62">
        <v>0.0</v>
      </c>
      <c r="M115" s="62">
        <v>0.0</v>
      </c>
      <c r="N115" s="62">
        <v>0.0</v>
      </c>
      <c r="O115" s="62">
        <v>90.57</v>
      </c>
      <c r="P115" s="62" t="s">
        <v>45</v>
      </c>
      <c r="Q115" s="62">
        <v>0.0</v>
      </c>
      <c r="R115" s="62">
        <v>0.0</v>
      </c>
      <c r="S115" s="139">
        <v>0.0</v>
      </c>
      <c r="T115" s="139">
        <v>0.0</v>
      </c>
      <c r="U115" s="43">
        <v>0.5</v>
      </c>
      <c r="V115" s="139">
        <v>0.5</v>
      </c>
      <c r="W115" s="139">
        <v>1.0</v>
      </c>
    </row>
    <row r="116" ht="15.75" customHeight="1">
      <c r="A116" s="33">
        <v>6.920103332E9</v>
      </c>
      <c r="B116" s="42" t="s">
        <v>143</v>
      </c>
      <c r="C116" s="152"/>
      <c r="D116" s="152"/>
      <c r="E116" s="152"/>
      <c r="F116" s="152"/>
      <c r="G116" s="152"/>
      <c r="H116" s="117">
        <v>3.0</v>
      </c>
      <c r="I116" s="152"/>
      <c r="J116" s="152"/>
      <c r="K116" s="62">
        <f t="shared" si="59"/>
        <v>4.77</v>
      </c>
      <c r="L116" s="62">
        <v>0.0</v>
      </c>
      <c r="M116" s="62">
        <v>0.0</v>
      </c>
      <c r="N116" s="62">
        <v>0.0</v>
      </c>
      <c r="O116" s="62">
        <v>90.57</v>
      </c>
      <c r="P116" s="62" t="s">
        <v>45</v>
      </c>
      <c r="Q116" s="62">
        <v>0.0</v>
      </c>
      <c r="R116" s="62">
        <v>0.0</v>
      </c>
      <c r="S116" s="139">
        <v>0.0</v>
      </c>
      <c r="T116" s="139">
        <v>0.0</v>
      </c>
      <c r="U116" s="43">
        <v>0.5</v>
      </c>
      <c r="V116" s="139">
        <v>0.5</v>
      </c>
      <c r="W116" s="139">
        <v>1.0</v>
      </c>
    </row>
    <row r="117" ht="15.75" customHeight="1">
      <c r="A117" s="33">
        <v>6.920104352E9</v>
      </c>
      <c r="B117" s="42" t="s">
        <v>144</v>
      </c>
      <c r="C117" s="153"/>
      <c r="D117" s="153"/>
      <c r="E117" s="153"/>
      <c r="F117" s="153"/>
      <c r="G117" s="153"/>
      <c r="H117" s="154">
        <v>4.0</v>
      </c>
      <c r="I117" s="153"/>
      <c r="J117" s="153"/>
      <c r="K117" s="62">
        <f t="shared" si="59"/>
        <v>6.36</v>
      </c>
      <c r="L117" s="62">
        <v>0.0</v>
      </c>
      <c r="M117" s="62">
        <v>0.0</v>
      </c>
      <c r="N117" s="62">
        <v>0.0</v>
      </c>
      <c r="O117" s="62">
        <v>90.57</v>
      </c>
      <c r="P117" s="62" t="s">
        <v>45</v>
      </c>
      <c r="Q117" s="62">
        <v>0.0</v>
      </c>
      <c r="R117" s="62">
        <v>0.0</v>
      </c>
      <c r="S117" s="139">
        <v>0.0</v>
      </c>
      <c r="T117" s="139">
        <v>0.0</v>
      </c>
      <c r="U117" s="43">
        <v>0.5</v>
      </c>
      <c r="V117" s="139">
        <v>0.5</v>
      </c>
      <c r="W117" s="139">
        <v>1.0</v>
      </c>
    </row>
    <row r="118" ht="15.75" customHeight="1">
      <c r="A118" s="155">
        <v>6.920103336E9</v>
      </c>
      <c r="B118" s="42" t="s">
        <v>145</v>
      </c>
      <c r="C118" s="152"/>
      <c r="D118" s="152"/>
      <c r="E118" s="152"/>
      <c r="F118" s="152"/>
      <c r="G118" s="152"/>
      <c r="H118" s="117">
        <v>2.0</v>
      </c>
      <c r="I118" s="152"/>
      <c r="J118" s="152"/>
      <c r="K118" s="62">
        <f t="shared" si="59"/>
        <v>3.18</v>
      </c>
      <c r="L118" s="62">
        <v>0.0</v>
      </c>
      <c r="M118" s="62">
        <v>0.0</v>
      </c>
      <c r="N118" s="62">
        <v>0.0</v>
      </c>
      <c r="O118" s="62">
        <v>90.57</v>
      </c>
      <c r="P118" s="62" t="s">
        <v>45</v>
      </c>
      <c r="Q118" s="40" t="s">
        <v>28</v>
      </c>
      <c r="R118" s="62">
        <v>0.0</v>
      </c>
      <c r="S118" s="139">
        <v>0.0</v>
      </c>
      <c r="T118" s="139">
        <v>0.0</v>
      </c>
      <c r="U118" s="43">
        <v>0.5</v>
      </c>
      <c r="V118" s="139">
        <v>0.5</v>
      </c>
      <c r="W118" s="139">
        <v>1.0</v>
      </c>
    </row>
    <row r="119" ht="15.75" customHeight="1">
      <c r="A119" s="156"/>
      <c r="B119" s="157" t="s">
        <v>146</v>
      </c>
      <c r="C119" s="158"/>
      <c r="D119" s="158"/>
      <c r="E119" s="158"/>
      <c r="F119" s="158"/>
      <c r="G119" s="158" t="s">
        <v>88</v>
      </c>
      <c r="H119" s="158"/>
      <c r="I119" s="158"/>
      <c r="J119" s="158"/>
      <c r="K119" s="103" t="s">
        <v>88</v>
      </c>
      <c r="L119" s="159" t="s">
        <v>88</v>
      </c>
      <c r="M119" s="158" t="s">
        <v>88</v>
      </c>
      <c r="N119" s="158" t="s">
        <v>88</v>
      </c>
      <c r="O119" s="158"/>
      <c r="P119" s="160"/>
      <c r="Q119" s="160"/>
      <c r="R119" s="161"/>
      <c r="S119" s="162"/>
      <c r="T119" s="162"/>
      <c r="U119" s="162"/>
      <c r="V119" s="162"/>
      <c r="W119" s="139"/>
    </row>
    <row r="120" ht="15.75" customHeight="1">
      <c r="A120" s="156" t="s">
        <v>147</v>
      </c>
      <c r="B120" s="163"/>
      <c r="C120" s="158"/>
      <c r="D120" s="158"/>
      <c r="E120" s="158"/>
      <c r="F120" s="158"/>
      <c r="G120" s="158"/>
      <c r="H120" s="158"/>
      <c r="I120" s="158"/>
      <c r="J120" s="158"/>
      <c r="K120" s="103"/>
      <c r="L120" s="164"/>
      <c r="M120" s="158"/>
      <c r="N120" s="158"/>
      <c r="O120" s="158"/>
      <c r="P120" s="160"/>
      <c r="Q120" s="160"/>
      <c r="R120" s="161"/>
      <c r="S120" s="162"/>
      <c r="T120" s="162"/>
      <c r="U120" s="162"/>
      <c r="V120" s="162"/>
      <c r="W120" s="162"/>
    </row>
    <row r="121" ht="15.75" customHeight="1">
      <c r="A121" s="165" t="s">
        <v>148</v>
      </c>
      <c r="B121" s="166" t="s">
        <v>149</v>
      </c>
      <c r="C121" s="163"/>
      <c r="D121" s="163"/>
      <c r="E121" s="163"/>
      <c r="F121" s="163"/>
      <c r="G121" s="163"/>
      <c r="H121" s="163"/>
      <c r="I121" s="163"/>
      <c r="J121" s="163"/>
      <c r="K121" s="107"/>
      <c r="L121" s="163"/>
      <c r="M121" s="163"/>
      <c r="N121" s="163"/>
      <c r="O121" s="163"/>
      <c r="P121" s="167"/>
      <c r="Q121" s="167"/>
      <c r="R121" s="168"/>
      <c r="S121" s="162"/>
      <c r="T121" s="162"/>
      <c r="U121" s="162"/>
      <c r="V121" s="162"/>
      <c r="W121" s="162"/>
    </row>
    <row r="122" ht="15.75" customHeight="1">
      <c r="A122" s="165" t="s">
        <v>150</v>
      </c>
      <c r="B122" s="166" t="s">
        <v>151</v>
      </c>
      <c r="C122" s="163"/>
      <c r="D122" s="163"/>
      <c r="E122" s="163"/>
      <c r="F122" s="163"/>
      <c r="G122" s="163"/>
      <c r="H122" s="163"/>
      <c r="I122" s="163"/>
      <c r="J122" s="163"/>
      <c r="K122" s="107"/>
      <c r="L122" s="163"/>
      <c r="M122" s="163"/>
      <c r="N122" s="163"/>
      <c r="O122" s="163"/>
      <c r="P122" s="167"/>
      <c r="Q122" s="167"/>
      <c r="R122" s="168"/>
      <c r="S122" s="162"/>
      <c r="T122" s="162"/>
      <c r="U122" s="162"/>
      <c r="V122" s="162"/>
      <c r="W122" s="162"/>
    </row>
    <row r="123" ht="15.75" customHeight="1">
      <c r="A123" s="165" t="s">
        <v>152</v>
      </c>
      <c r="B123" s="166" t="s">
        <v>153</v>
      </c>
      <c r="C123" s="163"/>
      <c r="D123" s="163"/>
      <c r="E123" s="163"/>
      <c r="F123" s="163"/>
      <c r="G123" s="163"/>
      <c r="H123" s="163"/>
      <c r="I123" s="163"/>
      <c r="J123" s="163"/>
      <c r="K123" s="107"/>
      <c r="L123" s="163"/>
      <c r="M123" s="163"/>
      <c r="N123" s="163"/>
      <c r="O123" s="163"/>
      <c r="P123" s="167"/>
      <c r="Q123" s="167"/>
      <c r="R123" s="168"/>
      <c r="S123" s="162"/>
      <c r="T123" s="162"/>
      <c r="U123" s="162"/>
      <c r="V123" s="162"/>
      <c r="W123" s="162"/>
    </row>
    <row r="124" ht="15.75" customHeight="1">
      <c r="A124" s="165" t="s">
        <v>154</v>
      </c>
      <c r="B124" s="166" t="s">
        <v>155</v>
      </c>
      <c r="C124" s="163"/>
      <c r="D124" s="163"/>
      <c r="E124" s="163"/>
      <c r="F124" s="163"/>
      <c r="G124" s="163"/>
      <c r="H124" s="163"/>
      <c r="I124" s="163"/>
      <c r="J124" s="163"/>
      <c r="K124" s="107"/>
      <c r="L124" s="163"/>
      <c r="M124" s="163"/>
      <c r="N124" s="163"/>
      <c r="O124" s="163"/>
      <c r="P124" s="167"/>
      <c r="Q124" s="167"/>
      <c r="R124" s="168"/>
      <c r="S124" s="162"/>
      <c r="T124" s="162"/>
      <c r="U124" s="162"/>
      <c r="V124" s="162"/>
      <c r="W124" s="162"/>
    </row>
    <row r="125" ht="15.75" customHeight="1">
      <c r="A125" s="165" t="s">
        <v>156</v>
      </c>
      <c r="B125" s="166" t="s">
        <v>27</v>
      </c>
      <c r="C125" s="163"/>
      <c r="D125" s="163"/>
      <c r="E125" s="163"/>
      <c r="F125" s="163"/>
      <c r="G125" s="163"/>
      <c r="H125" s="163"/>
      <c r="I125" s="163"/>
      <c r="J125" s="163"/>
      <c r="K125" s="107"/>
      <c r="L125" s="163"/>
      <c r="M125" s="163"/>
      <c r="N125" s="163"/>
      <c r="O125" s="163"/>
      <c r="P125" s="167"/>
      <c r="Q125" s="167"/>
      <c r="R125" s="168"/>
      <c r="S125" s="162"/>
      <c r="T125" s="162"/>
      <c r="U125" s="162"/>
      <c r="V125" s="162"/>
      <c r="W125" s="162"/>
    </row>
    <row r="126" ht="15.75" customHeight="1">
      <c r="A126" s="165" t="s">
        <v>157</v>
      </c>
      <c r="B126" s="166" t="s">
        <v>158</v>
      </c>
      <c r="C126" s="163"/>
      <c r="D126" s="163"/>
      <c r="E126" s="163"/>
      <c r="F126" s="163"/>
      <c r="G126" s="163"/>
      <c r="H126" s="163"/>
      <c r="I126" s="163"/>
      <c r="J126" s="163"/>
      <c r="K126" s="107"/>
      <c r="L126" s="163"/>
      <c r="M126" s="163"/>
      <c r="N126" s="163"/>
      <c r="O126" s="163"/>
      <c r="P126" s="167"/>
      <c r="Q126" s="167"/>
      <c r="R126" s="168"/>
      <c r="S126" s="162"/>
      <c r="T126" s="162"/>
      <c r="U126" s="162"/>
      <c r="V126" s="162"/>
      <c r="W126" s="162"/>
    </row>
    <row r="127" ht="15.75" customHeight="1">
      <c r="A127" s="165" t="s">
        <v>159</v>
      </c>
      <c r="B127" s="166" t="s">
        <v>160</v>
      </c>
      <c r="C127" s="163"/>
      <c r="D127" s="163"/>
      <c r="E127" s="163"/>
      <c r="F127" s="163"/>
      <c r="G127" s="163"/>
      <c r="H127" s="163"/>
      <c r="I127" s="163"/>
      <c r="J127" s="163"/>
      <c r="K127" s="107"/>
      <c r="L127" s="163"/>
      <c r="M127" s="163"/>
      <c r="N127" s="163"/>
      <c r="O127" s="163"/>
      <c r="P127" s="167"/>
      <c r="Q127" s="167"/>
      <c r="R127" s="168"/>
      <c r="S127" s="162"/>
      <c r="T127" s="162"/>
      <c r="U127" s="162"/>
      <c r="V127" s="162"/>
      <c r="W127" s="162"/>
    </row>
    <row r="128" ht="15.75" customHeight="1">
      <c r="A128" s="165" t="s">
        <v>161</v>
      </c>
      <c r="B128" s="166" t="s">
        <v>162</v>
      </c>
      <c r="C128" s="163"/>
      <c r="D128" s="163"/>
      <c r="E128" s="163"/>
      <c r="F128" s="163"/>
      <c r="G128" s="163"/>
      <c r="H128" s="163"/>
      <c r="I128" s="163"/>
      <c r="J128" s="163"/>
      <c r="K128" s="107"/>
      <c r="L128" s="163"/>
      <c r="M128" s="163"/>
      <c r="N128" s="163"/>
      <c r="O128" s="163"/>
      <c r="P128" s="167"/>
      <c r="Q128" s="167"/>
      <c r="R128" s="168"/>
      <c r="S128" s="162"/>
      <c r="T128" s="162"/>
      <c r="U128" s="162"/>
      <c r="V128" s="162"/>
      <c r="W128" s="162"/>
    </row>
    <row r="129" ht="15.75" customHeight="1">
      <c r="A129" s="165" t="s">
        <v>163</v>
      </c>
      <c r="B129" s="166" t="s">
        <v>164</v>
      </c>
      <c r="C129" s="163"/>
      <c r="D129" s="163"/>
      <c r="E129" s="163"/>
      <c r="F129" s="163"/>
      <c r="G129" s="163"/>
      <c r="H129" s="163"/>
      <c r="I129" s="163"/>
      <c r="J129" s="163"/>
      <c r="K129" s="107"/>
      <c r="L129" s="163"/>
      <c r="M129" s="163"/>
      <c r="N129" s="163"/>
      <c r="O129" s="163"/>
      <c r="P129" s="167"/>
      <c r="Q129" s="167"/>
      <c r="R129" s="168"/>
      <c r="S129" s="162"/>
      <c r="T129" s="162"/>
      <c r="U129" s="162"/>
      <c r="V129" s="162"/>
      <c r="W129" s="162"/>
    </row>
    <row r="130" ht="15.75" customHeight="1">
      <c r="A130" s="165" t="s">
        <v>165</v>
      </c>
      <c r="B130" s="166" t="s">
        <v>166</v>
      </c>
      <c r="C130" s="163"/>
      <c r="D130" s="163"/>
      <c r="E130" s="163"/>
      <c r="F130" s="163"/>
      <c r="G130" s="163"/>
      <c r="H130" s="163"/>
      <c r="I130" s="163"/>
      <c r="J130" s="163"/>
      <c r="K130" s="107"/>
      <c r="L130" s="163"/>
      <c r="M130" s="163"/>
      <c r="N130" s="163"/>
      <c r="O130" s="163"/>
      <c r="P130" s="167"/>
      <c r="Q130" s="167"/>
      <c r="R130" s="168"/>
      <c r="S130" s="162"/>
      <c r="T130" s="162"/>
      <c r="U130" s="162"/>
      <c r="V130" s="162"/>
      <c r="W130" s="162"/>
    </row>
    <row r="131" ht="15.75" customHeight="1">
      <c r="A131" s="165" t="s">
        <v>167</v>
      </c>
      <c r="B131" s="166" t="s">
        <v>168</v>
      </c>
      <c r="C131" s="163"/>
      <c r="D131" s="163"/>
      <c r="E131" s="163"/>
      <c r="F131" s="163"/>
      <c r="G131" s="163"/>
      <c r="H131" s="163"/>
      <c r="I131" s="163"/>
      <c r="J131" s="163"/>
      <c r="K131" s="107"/>
      <c r="L131" s="163"/>
      <c r="M131" s="163"/>
      <c r="N131" s="163"/>
      <c r="O131" s="163"/>
      <c r="P131" s="167"/>
      <c r="Q131" s="167"/>
      <c r="R131" s="168"/>
      <c r="S131" s="162"/>
      <c r="T131" s="162"/>
      <c r="U131" s="162"/>
      <c r="V131" s="162"/>
      <c r="W131" s="162"/>
    </row>
    <row r="132" ht="15.75" customHeight="1">
      <c r="A132" s="165" t="s">
        <v>169</v>
      </c>
      <c r="B132" s="166" t="s">
        <v>170</v>
      </c>
      <c r="C132" s="163"/>
      <c r="D132" s="163"/>
      <c r="E132" s="163"/>
      <c r="F132" s="163"/>
      <c r="G132" s="163"/>
      <c r="H132" s="163"/>
      <c r="I132" s="163"/>
      <c r="J132" s="163"/>
      <c r="K132" s="107"/>
      <c r="L132" s="163"/>
      <c r="M132" s="163"/>
      <c r="N132" s="163"/>
      <c r="O132" s="163"/>
      <c r="P132" s="167"/>
      <c r="Q132" s="167"/>
      <c r="R132" s="168"/>
      <c r="S132" s="162"/>
      <c r="T132" s="162"/>
      <c r="U132" s="162"/>
      <c r="V132" s="162"/>
      <c r="W132" s="162"/>
    </row>
    <row r="133" ht="15.75" customHeight="1">
      <c r="A133" s="165" t="s">
        <v>171</v>
      </c>
      <c r="B133" s="166" t="s">
        <v>23</v>
      </c>
      <c r="C133" s="163"/>
      <c r="D133" s="163"/>
      <c r="E133" s="163"/>
      <c r="F133" s="163"/>
      <c r="G133" s="163"/>
      <c r="H133" s="163"/>
      <c r="I133" s="163"/>
      <c r="J133" s="163"/>
      <c r="K133" s="107"/>
      <c r="L133" s="163"/>
      <c r="M133" s="163"/>
      <c r="N133" s="163"/>
      <c r="O133" s="163"/>
      <c r="P133" s="167"/>
      <c r="Q133" s="167"/>
      <c r="R133" s="168"/>
      <c r="S133" s="162"/>
      <c r="T133" s="162"/>
      <c r="U133" s="162"/>
      <c r="V133" s="162"/>
      <c r="W133" s="162"/>
    </row>
    <row r="134" ht="15.75" customHeight="1">
      <c r="A134" s="165" t="s">
        <v>172</v>
      </c>
      <c r="B134" s="166" t="s">
        <v>173</v>
      </c>
      <c r="C134" s="163"/>
      <c r="D134" s="163"/>
      <c r="E134" s="163"/>
      <c r="F134" s="163"/>
      <c r="G134" s="163"/>
      <c r="H134" s="163"/>
      <c r="I134" s="163"/>
      <c r="J134" s="163"/>
      <c r="K134" s="107"/>
      <c r="L134" s="163"/>
      <c r="M134" s="163"/>
      <c r="N134" s="163"/>
      <c r="O134" s="163"/>
      <c r="P134" s="167"/>
      <c r="Q134" s="167"/>
      <c r="R134" s="168"/>
      <c r="S134" s="162"/>
      <c r="T134" s="162"/>
      <c r="U134" s="162"/>
      <c r="V134" s="162"/>
      <c r="W134" s="162"/>
    </row>
    <row r="135" ht="15.75" customHeight="1">
      <c r="A135" s="169"/>
      <c r="B135" s="166"/>
      <c r="C135" s="163"/>
      <c r="D135" s="163"/>
      <c r="E135" s="163"/>
      <c r="F135" s="163"/>
      <c r="G135" s="163"/>
      <c r="H135" s="163"/>
      <c r="I135" s="163"/>
      <c r="J135" s="163"/>
      <c r="K135" s="107"/>
      <c r="L135" s="163"/>
      <c r="M135" s="163"/>
      <c r="N135" s="163"/>
      <c r="O135" s="163"/>
      <c r="P135" s="167"/>
      <c r="Q135" s="167"/>
      <c r="R135" s="168"/>
      <c r="S135" s="162"/>
      <c r="T135" s="162"/>
      <c r="U135" s="162"/>
      <c r="V135" s="162"/>
      <c r="W135" s="162"/>
    </row>
    <row r="136" ht="15.75" customHeight="1">
      <c r="A136" s="170"/>
      <c r="B136" s="166"/>
      <c r="C136" s="163"/>
      <c r="D136" s="163"/>
      <c r="E136" s="163"/>
      <c r="F136" s="163"/>
      <c r="G136" s="163"/>
      <c r="H136" s="163"/>
      <c r="I136" s="163"/>
      <c r="J136" s="163"/>
      <c r="K136" s="107"/>
      <c r="L136" s="163"/>
      <c r="M136" s="163"/>
      <c r="N136" s="163"/>
      <c r="O136" s="163"/>
      <c r="P136" s="167"/>
      <c r="Q136" s="167"/>
      <c r="R136" s="168"/>
      <c r="S136" s="162"/>
      <c r="T136" s="162"/>
      <c r="U136" s="162"/>
      <c r="V136" s="162"/>
      <c r="W136" s="162"/>
    </row>
    <row r="137" ht="15.75" customHeight="1">
      <c r="A137" s="170"/>
      <c r="B137" s="166"/>
      <c r="C137" s="163"/>
      <c r="D137" s="163"/>
      <c r="E137" s="163"/>
      <c r="F137" s="163"/>
      <c r="G137" s="163"/>
      <c r="H137" s="163"/>
      <c r="I137" s="163"/>
      <c r="J137" s="163"/>
      <c r="K137" s="107"/>
      <c r="L137" s="163"/>
      <c r="M137" s="163"/>
      <c r="N137" s="163"/>
      <c r="O137" s="163"/>
      <c r="P137" s="167"/>
      <c r="Q137" s="167"/>
      <c r="R137" s="168"/>
      <c r="S137" s="162"/>
      <c r="T137" s="162"/>
      <c r="U137" s="162"/>
      <c r="V137" s="162"/>
      <c r="W137" s="162"/>
    </row>
    <row r="138" ht="15.75" customHeight="1">
      <c r="A138" s="170"/>
      <c r="B138" s="166"/>
      <c r="C138" s="163"/>
      <c r="D138" s="163"/>
      <c r="E138" s="163"/>
      <c r="F138" s="163"/>
      <c r="G138" s="163"/>
      <c r="H138" s="163"/>
      <c r="I138" s="163"/>
      <c r="J138" s="163"/>
      <c r="K138" s="107"/>
      <c r="L138" s="163"/>
      <c r="M138" s="163"/>
      <c r="N138" s="163"/>
      <c r="O138" s="163"/>
      <c r="P138" s="167"/>
      <c r="Q138" s="167"/>
      <c r="R138" s="168"/>
      <c r="S138" s="162"/>
      <c r="T138" s="162"/>
      <c r="U138" s="162"/>
      <c r="V138" s="162"/>
      <c r="W138" s="162"/>
    </row>
    <row r="139" ht="15.75" customHeight="1">
      <c r="A139" s="170"/>
      <c r="B139" s="166"/>
      <c r="C139" s="163"/>
      <c r="D139" s="163"/>
      <c r="E139" s="163"/>
      <c r="F139" s="163"/>
      <c r="G139" s="163"/>
      <c r="H139" s="163"/>
      <c r="I139" s="163"/>
      <c r="J139" s="163"/>
      <c r="K139" s="107"/>
      <c r="L139" s="163"/>
      <c r="M139" s="163"/>
      <c r="N139" s="163"/>
      <c r="O139" s="163"/>
      <c r="P139" s="167"/>
      <c r="Q139" s="167"/>
      <c r="R139" s="168"/>
      <c r="S139" s="162"/>
      <c r="T139" s="162"/>
      <c r="U139" s="162"/>
      <c r="V139" s="162"/>
      <c r="W139" s="162"/>
    </row>
    <row r="140" ht="15.75" customHeight="1">
      <c r="A140" s="170"/>
      <c r="B140" s="166"/>
      <c r="C140" s="163"/>
      <c r="D140" s="163"/>
      <c r="E140" s="163"/>
      <c r="F140" s="163"/>
      <c r="G140" s="163"/>
      <c r="H140" s="163"/>
      <c r="I140" s="163"/>
      <c r="J140" s="163"/>
      <c r="K140" s="107"/>
      <c r="L140" s="163"/>
      <c r="M140" s="163"/>
      <c r="N140" s="163"/>
      <c r="O140" s="163"/>
      <c r="P140" s="167"/>
      <c r="Q140" s="167"/>
      <c r="R140" s="168"/>
      <c r="S140" s="162"/>
      <c r="T140" s="162"/>
      <c r="U140" s="162"/>
      <c r="V140" s="162"/>
      <c r="W140" s="162"/>
    </row>
    <row r="141" ht="15.75" customHeight="1">
      <c r="A141" s="170"/>
      <c r="B141" s="171"/>
      <c r="C141" s="163"/>
      <c r="D141" s="163"/>
      <c r="E141" s="163"/>
      <c r="F141" s="163"/>
      <c r="G141" s="163"/>
      <c r="H141" s="163"/>
      <c r="I141" s="163"/>
      <c r="J141" s="163"/>
      <c r="K141" s="107"/>
      <c r="L141" s="163"/>
      <c r="M141" s="163"/>
      <c r="N141" s="163"/>
      <c r="O141" s="163"/>
      <c r="P141" s="167"/>
      <c r="Q141" s="167"/>
      <c r="R141" s="168"/>
      <c r="S141" s="162"/>
      <c r="T141" s="162"/>
      <c r="U141" s="162"/>
      <c r="V141" s="162"/>
      <c r="W141" s="162"/>
    </row>
    <row r="142" ht="15.75" customHeight="1">
      <c r="A142" s="170"/>
      <c r="B142" s="166"/>
      <c r="C142" s="163"/>
      <c r="D142" s="163"/>
      <c r="E142" s="163"/>
      <c r="F142" s="163"/>
      <c r="G142" s="163"/>
      <c r="H142" s="163"/>
      <c r="I142" s="163"/>
      <c r="J142" s="163"/>
      <c r="K142" s="107"/>
      <c r="L142" s="163"/>
      <c r="M142" s="163"/>
      <c r="N142" s="163"/>
      <c r="O142" s="163"/>
      <c r="P142" s="167"/>
      <c r="Q142" s="167"/>
      <c r="R142" s="168"/>
      <c r="S142" s="162"/>
      <c r="T142" s="162"/>
      <c r="U142" s="162"/>
      <c r="V142" s="162"/>
      <c r="W142" s="162"/>
    </row>
    <row r="143" ht="15.75" customHeight="1">
      <c r="A143" s="170"/>
      <c r="B143" s="171"/>
      <c r="C143" s="163"/>
      <c r="D143" s="163"/>
      <c r="E143" s="163"/>
      <c r="F143" s="163"/>
      <c r="G143" s="163"/>
      <c r="H143" s="163"/>
      <c r="I143" s="163"/>
      <c r="J143" s="163"/>
      <c r="K143" s="107"/>
      <c r="L143" s="163"/>
      <c r="M143" s="163"/>
      <c r="N143" s="163"/>
      <c r="O143" s="163"/>
      <c r="P143" s="167"/>
      <c r="Q143" s="167"/>
      <c r="R143" s="168"/>
      <c r="S143" s="162"/>
      <c r="T143" s="162"/>
      <c r="U143" s="162"/>
      <c r="V143" s="162"/>
      <c r="W143" s="162"/>
    </row>
    <row r="144" ht="15.75" customHeight="1">
      <c r="A144" s="170"/>
      <c r="B144" s="171"/>
      <c r="C144" s="163"/>
      <c r="D144" s="163"/>
      <c r="E144" s="163"/>
      <c r="F144" s="163"/>
      <c r="G144" s="163"/>
      <c r="H144" s="163"/>
      <c r="I144" s="163"/>
      <c r="J144" s="163"/>
      <c r="K144" s="107"/>
      <c r="L144" s="163"/>
      <c r="M144" s="163"/>
      <c r="N144" s="163"/>
      <c r="O144" s="163"/>
      <c r="P144" s="167"/>
      <c r="Q144" s="167"/>
      <c r="R144" s="168"/>
      <c r="S144" s="162"/>
      <c r="T144" s="162"/>
      <c r="U144" s="162"/>
      <c r="V144" s="162"/>
      <c r="W144" s="162"/>
    </row>
    <row r="145" ht="15.75" customHeight="1">
      <c r="A145" s="170"/>
      <c r="B145" s="171"/>
      <c r="C145" s="163"/>
      <c r="D145" s="163"/>
      <c r="E145" s="163"/>
      <c r="F145" s="163"/>
      <c r="G145" s="163"/>
      <c r="H145" s="163"/>
      <c r="I145" s="163"/>
      <c r="J145" s="163"/>
      <c r="K145" s="107"/>
      <c r="L145" s="163"/>
      <c r="M145" s="163"/>
      <c r="N145" s="163"/>
      <c r="O145" s="163"/>
      <c r="P145" s="167"/>
      <c r="Q145" s="167"/>
      <c r="R145" s="168"/>
      <c r="S145" s="162"/>
      <c r="T145" s="162"/>
      <c r="U145" s="162"/>
      <c r="V145" s="162"/>
      <c r="W145" s="162"/>
    </row>
    <row r="146" ht="15.75" customHeight="1">
      <c r="A146" s="170"/>
      <c r="B146" s="171"/>
      <c r="C146" s="163"/>
      <c r="D146" s="163"/>
      <c r="E146" s="163"/>
      <c r="F146" s="163"/>
      <c r="G146" s="163"/>
      <c r="H146" s="163"/>
      <c r="I146" s="163"/>
      <c r="J146" s="163"/>
      <c r="K146" s="107"/>
      <c r="L146" s="163"/>
      <c r="M146" s="163"/>
      <c r="N146" s="163"/>
      <c r="O146" s="163"/>
      <c r="P146" s="167"/>
      <c r="Q146" s="167"/>
      <c r="R146" s="168"/>
      <c r="S146" s="162"/>
      <c r="T146" s="162"/>
      <c r="U146" s="162"/>
      <c r="V146" s="162"/>
      <c r="W146" s="162"/>
    </row>
    <row r="147" ht="15.75" customHeight="1">
      <c r="A147" s="170"/>
      <c r="B147" s="171"/>
      <c r="C147" s="163"/>
      <c r="D147" s="163"/>
      <c r="E147" s="163"/>
      <c r="F147" s="163"/>
      <c r="G147" s="163"/>
      <c r="H147" s="163"/>
      <c r="I147" s="163"/>
      <c r="J147" s="163"/>
      <c r="K147" s="107"/>
      <c r="L147" s="163"/>
      <c r="M147" s="163"/>
      <c r="N147" s="163"/>
      <c r="O147" s="163"/>
      <c r="P147" s="167"/>
      <c r="Q147" s="167"/>
      <c r="R147" s="168"/>
      <c r="S147" s="162"/>
      <c r="T147" s="162"/>
      <c r="U147" s="162"/>
      <c r="V147" s="162"/>
      <c r="W147" s="162"/>
    </row>
    <row r="148" ht="15.75" customHeight="1">
      <c r="A148" s="170"/>
      <c r="B148" s="171"/>
      <c r="C148" s="163"/>
      <c r="D148" s="163"/>
      <c r="E148" s="163"/>
      <c r="F148" s="163"/>
      <c r="G148" s="163"/>
      <c r="H148" s="163"/>
      <c r="I148" s="163"/>
      <c r="J148" s="163"/>
      <c r="K148" s="107"/>
      <c r="L148" s="163"/>
      <c r="M148" s="163"/>
      <c r="N148" s="163"/>
      <c r="O148" s="163"/>
      <c r="P148" s="167"/>
      <c r="Q148" s="167"/>
      <c r="R148" s="168"/>
      <c r="S148" s="162"/>
      <c r="T148" s="162"/>
      <c r="U148" s="162"/>
      <c r="V148" s="162"/>
      <c r="W148" s="162"/>
    </row>
    <row r="149" ht="15.75" customHeight="1">
      <c r="A149" s="170"/>
      <c r="B149" s="171"/>
      <c r="C149" s="163"/>
      <c r="D149" s="163"/>
      <c r="E149" s="163"/>
      <c r="F149" s="163"/>
      <c r="G149" s="163"/>
      <c r="H149" s="163"/>
      <c r="I149" s="163"/>
      <c r="J149" s="163"/>
      <c r="K149" s="107"/>
      <c r="L149" s="163"/>
      <c r="M149" s="163"/>
      <c r="N149" s="163"/>
      <c r="O149" s="163"/>
      <c r="P149" s="167"/>
      <c r="Q149" s="167"/>
      <c r="R149" s="168"/>
      <c r="S149" s="162"/>
      <c r="T149" s="162"/>
      <c r="U149" s="162"/>
      <c r="V149" s="162"/>
      <c r="W149" s="162"/>
    </row>
    <row r="150" ht="15.75" customHeight="1">
      <c r="A150" s="170"/>
      <c r="B150" s="171"/>
      <c r="C150" s="163"/>
      <c r="D150" s="163"/>
      <c r="E150" s="163"/>
      <c r="F150" s="163"/>
      <c r="G150" s="163"/>
      <c r="H150" s="163"/>
      <c r="I150" s="163"/>
      <c r="J150" s="163"/>
      <c r="K150" s="107"/>
      <c r="L150" s="163"/>
      <c r="M150" s="163"/>
      <c r="N150" s="163"/>
      <c r="O150" s="163"/>
      <c r="P150" s="167"/>
      <c r="Q150" s="167"/>
      <c r="R150" s="168"/>
      <c r="S150" s="162"/>
      <c r="T150" s="162"/>
      <c r="U150" s="162"/>
      <c r="V150" s="162"/>
      <c r="W150" s="162"/>
    </row>
    <row r="151" ht="15.75" customHeight="1">
      <c r="A151" s="170"/>
      <c r="B151" s="171"/>
      <c r="C151" s="163"/>
      <c r="D151" s="163"/>
      <c r="E151" s="163"/>
      <c r="F151" s="163"/>
      <c r="G151" s="163"/>
      <c r="H151" s="163"/>
      <c r="I151" s="163"/>
      <c r="J151" s="163"/>
      <c r="K151" s="107"/>
      <c r="L151" s="163"/>
      <c r="M151" s="163"/>
      <c r="N151" s="163"/>
      <c r="O151" s="163"/>
      <c r="P151" s="167"/>
      <c r="Q151" s="167"/>
      <c r="R151" s="168"/>
      <c r="S151" s="162"/>
      <c r="T151" s="162"/>
      <c r="U151" s="162"/>
      <c r="V151" s="162"/>
      <c r="W151" s="162"/>
    </row>
    <row r="152" ht="15.75" customHeight="1">
      <c r="A152" s="170"/>
      <c r="B152" s="171"/>
      <c r="C152" s="163"/>
      <c r="D152" s="163"/>
      <c r="E152" s="163"/>
      <c r="F152" s="163"/>
      <c r="G152" s="163"/>
      <c r="H152" s="163"/>
      <c r="I152" s="163"/>
      <c r="J152" s="163"/>
      <c r="K152" s="107"/>
      <c r="L152" s="163"/>
      <c r="M152" s="163"/>
      <c r="N152" s="163"/>
      <c r="O152" s="163"/>
      <c r="P152" s="167"/>
      <c r="Q152" s="167"/>
      <c r="R152" s="168"/>
      <c r="S152" s="162"/>
      <c r="T152" s="162"/>
      <c r="U152" s="162"/>
      <c r="V152" s="162"/>
      <c r="W152" s="162"/>
    </row>
    <row r="153" ht="15.75" customHeight="1">
      <c r="A153" s="170"/>
      <c r="B153" s="171"/>
      <c r="C153" s="163"/>
      <c r="D153" s="163"/>
      <c r="E153" s="163"/>
      <c r="F153" s="163"/>
      <c r="G153" s="163"/>
      <c r="H153" s="163"/>
      <c r="I153" s="163"/>
      <c r="J153" s="163"/>
      <c r="K153" s="107"/>
      <c r="L153" s="163"/>
      <c r="M153" s="163"/>
      <c r="N153" s="163"/>
      <c r="O153" s="163"/>
      <c r="P153" s="167"/>
      <c r="Q153" s="167"/>
      <c r="R153" s="168"/>
      <c r="S153" s="162"/>
      <c r="T153" s="162"/>
      <c r="U153" s="162"/>
      <c r="V153" s="162"/>
      <c r="W153" s="162"/>
    </row>
    <row r="154" ht="15.75" customHeight="1">
      <c r="A154" s="170"/>
      <c r="B154" s="171"/>
      <c r="C154" s="163"/>
      <c r="D154" s="163"/>
      <c r="E154" s="163"/>
      <c r="F154" s="163"/>
      <c r="G154" s="163"/>
      <c r="H154" s="163"/>
      <c r="I154" s="163"/>
      <c r="J154" s="163"/>
      <c r="K154" s="107"/>
      <c r="L154" s="163"/>
      <c r="M154" s="163"/>
      <c r="N154" s="163"/>
      <c r="O154" s="163"/>
      <c r="P154" s="167"/>
      <c r="Q154" s="167"/>
      <c r="R154" s="168"/>
      <c r="S154" s="162"/>
      <c r="T154" s="162"/>
      <c r="U154" s="162"/>
      <c r="V154" s="162"/>
      <c r="W154" s="162"/>
    </row>
    <row r="155" ht="15.75" customHeight="1">
      <c r="A155" s="170"/>
      <c r="B155" s="171"/>
      <c r="C155" s="163"/>
      <c r="D155" s="163"/>
      <c r="E155" s="163"/>
      <c r="F155" s="163"/>
      <c r="G155" s="163"/>
      <c r="H155" s="163"/>
      <c r="I155" s="163"/>
      <c r="J155" s="163"/>
      <c r="K155" s="107"/>
      <c r="L155" s="163"/>
      <c r="M155" s="163"/>
      <c r="N155" s="163"/>
      <c r="O155" s="163"/>
      <c r="P155" s="167"/>
      <c r="Q155" s="167"/>
      <c r="R155" s="168"/>
      <c r="S155" s="162"/>
      <c r="T155" s="162"/>
      <c r="U155" s="162"/>
      <c r="V155" s="162"/>
      <c r="W155" s="162"/>
    </row>
    <row r="156" ht="15.75" customHeight="1">
      <c r="A156" s="170"/>
      <c r="B156" s="171"/>
      <c r="C156" s="163"/>
      <c r="D156" s="163"/>
      <c r="E156" s="163"/>
      <c r="F156" s="163"/>
      <c r="G156" s="163"/>
      <c r="H156" s="163"/>
      <c r="I156" s="163"/>
      <c r="J156" s="163"/>
      <c r="K156" s="107"/>
      <c r="L156" s="163"/>
      <c r="M156" s="163"/>
      <c r="N156" s="163"/>
      <c r="O156" s="163"/>
      <c r="P156" s="167"/>
      <c r="Q156" s="167"/>
      <c r="R156" s="168"/>
      <c r="S156" s="162"/>
      <c r="T156" s="162"/>
      <c r="U156" s="162"/>
      <c r="V156" s="162"/>
      <c r="W156" s="162"/>
    </row>
    <row r="157" ht="15.75" customHeight="1">
      <c r="A157" s="170"/>
      <c r="B157" s="171"/>
      <c r="C157" s="163"/>
      <c r="D157" s="163"/>
      <c r="E157" s="163"/>
      <c r="F157" s="163"/>
      <c r="G157" s="163"/>
      <c r="H157" s="163"/>
      <c r="I157" s="163"/>
      <c r="J157" s="163"/>
      <c r="K157" s="107"/>
      <c r="L157" s="163"/>
      <c r="M157" s="163"/>
      <c r="N157" s="163"/>
      <c r="O157" s="163"/>
      <c r="P157" s="167"/>
      <c r="Q157" s="167"/>
      <c r="R157" s="168"/>
      <c r="S157" s="162"/>
      <c r="T157" s="162"/>
      <c r="U157" s="162"/>
      <c r="V157" s="162"/>
      <c r="W157" s="162"/>
    </row>
    <row r="158" ht="15.75" customHeight="1">
      <c r="A158" s="170"/>
      <c r="B158" s="171"/>
      <c r="C158" s="163"/>
      <c r="D158" s="163"/>
      <c r="E158" s="163"/>
      <c r="F158" s="163"/>
      <c r="G158" s="163"/>
      <c r="H158" s="163"/>
      <c r="I158" s="163"/>
      <c r="J158" s="163"/>
      <c r="K158" s="107"/>
      <c r="L158" s="163"/>
      <c r="M158" s="163"/>
      <c r="N158" s="163"/>
      <c r="O158" s="163"/>
      <c r="P158" s="167"/>
      <c r="Q158" s="167"/>
      <c r="R158" s="168"/>
      <c r="S158" s="162"/>
      <c r="T158" s="162"/>
      <c r="U158" s="162"/>
      <c r="V158" s="162"/>
      <c r="W158" s="162"/>
    </row>
    <row r="159" ht="15.75" customHeight="1">
      <c r="A159" s="170"/>
      <c r="B159" s="171"/>
      <c r="C159" s="163"/>
      <c r="D159" s="163"/>
      <c r="E159" s="163"/>
      <c r="F159" s="163"/>
      <c r="G159" s="163"/>
      <c r="H159" s="163"/>
      <c r="I159" s="163"/>
      <c r="J159" s="163"/>
      <c r="K159" s="107"/>
      <c r="L159" s="163"/>
      <c r="M159" s="163"/>
      <c r="N159" s="163"/>
      <c r="O159" s="163"/>
      <c r="P159" s="167"/>
      <c r="Q159" s="167"/>
      <c r="R159" s="168"/>
      <c r="S159" s="162"/>
      <c r="T159" s="162"/>
      <c r="U159" s="162"/>
      <c r="V159" s="162"/>
      <c r="W159" s="162"/>
    </row>
    <row r="160" ht="15.75" customHeight="1">
      <c r="A160" s="170"/>
      <c r="B160" s="171"/>
      <c r="C160" s="163"/>
      <c r="D160" s="163"/>
      <c r="E160" s="163"/>
      <c r="F160" s="163"/>
      <c r="G160" s="163"/>
      <c r="H160" s="163"/>
      <c r="I160" s="163"/>
      <c r="J160" s="163"/>
      <c r="K160" s="107"/>
      <c r="L160" s="163"/>
      <c r="M160" s="163"/>
      <c r="N160" s="163"/>
      <c r="O160" s="163"/>
      <c r="P160" s="167"/>
      <c r="Q160" s="167"/>
      <c r="R160" s="168"/>
      <c r="S160" s="162"/>
      <c r="T160" s="162"/>
      <c r="U160" s="162"/>
      <c r="V160" s="162"/>
      <c r="W160" s="162"/>
    </row>
    <row r="161" ht="15.75" customHeight="1">
      <c r="A161" s="170"/>
      <c r="B161" s="171"/>
      <c r="C161" s="163"/>
      <c r="D161" s="163"/>
      <c r="E161" s="163"/>
      <c r="F161" s="163"/>
      <c r="G161" s="163"/>
      <c r="H161" s="163"/>
      <c r="I161" s="163"/>
      <c r="J161" s="163"/>
      <c r="K161" s="107"/>
      <c r="L161" s="163"/>
      <c r="M161" s="163"/>
      <c r="N161" s="163"/>
      <c r="O161" s="163"/>
      <c r="P161" s="167"/>
      <c r="Q161" s="167"/>
      <c r="R161" s="168"/>
      <c r="S161" s="162"/>
      <c r="T161" s="162"/>
      <c r="U161" s="162"/>
      <c r="V161" s="162"/>
      <c r="W161" s="162"/>
    </row>
    <row r="162" ht="15.75" customHeight="1">
      <c r="A162" s="170"/>
      <c r="B162" s="171"/>
      <c r="C162" s="163"/>
      <c r="D162" s="163"/>
      <c r="E162" s="163"/>
      <c r="F162" s="163"/>
      <c r="G162" s="163"/>
      <c r="H162" s="163"/>
      <c r="I162" s="163"/>
      <c r="J162" s="163"/>
      <c r="K162" s="107"/>
      <c r="L162" s="163"/>
      <c r="M162" s="163"/>
      <c r="N162" s="163"/>
      <c r="O162" s="163"/>
      <c r="P162" s="167"/>
      <c r="Q162" s="167"/>
      <c r="R162" s="168"/>
      <c r="S162" s="162"/>
      <c r="T162" s="162"/>
      <c r="U162" s="162"/>
      <c r="V162" s="162"/>
      <c r="W162" s="162"/>
    </row>
    <row r="163" ht="15.75" customHeight="1">
      <c r="A163" s="170"/>
      <c r="B163" s="171"/>
      <c r="C163" s="163"/>
      <c r="D163" s="163"/>
      <c r="E163" s="163"/>
      <c r="F163" s="163"/>
      <c r="G163" s="163"/>
      <c r="H163" s="163"/>
      <c r="I163" s="163"/>
      <c r="J163" s="163"/>
      <c r="K163" s="107"/>
      <c r="L163" s="163"/>
      <c r="M163" s="163"/>
      <c r="N163" s="163"/>
      <c r="O163" s="163"/>
      <c r="P163" s="167"/>
      <c r="Q163" s="167"/>
      <c r="R163" s="168"/>
      <c r="S163" s="162"/>
      <c r="T163" s="162"/>
      <c r="U163" s="162"/>
      <c r="V163" s="162"/>
      <c r="W163" s="162"/>
    </row>
    <row r="164" ht="15.75" customHeight="1">
      <c r="A164" s="170"/>
      <c r="B164" s="171"/>
      <c r="C164" s="163"/>
      <c r="D164" s="163"/>
      <c r="E164" s="163"/>
      <c r="F164" s="163"/>
      <c r="G164" s="163"/>
      <c r="H164" s="163"/>
      <c r="I164" s="163"/>
      <c r="J164" s="163"/>
      <c r="K164" s="107"/>
      <c r="L164" s="163"/>
      <c r="M164" s="163"/>
      <c r="N164" s="163"/>
      <c r="O164" s="163"/>
      <c r="P164" s="167"/>
      <c r="Q164" s="167"/>
      <c r="R164" s="168"/>
      <c r="S164" s="162"/>
      <c r="T164" s="162"/>
      <c r="U164" s="162"/>
      <c r="V164" s="162"/>
      <c r="W164" s="162"/>
    </row>
    <row r="165" ht="15.75" customHeight="1">
      <c r="A165" s="170"/>
      <c r="B165" s="171"/>
      <c r="C165" s="163"/>
      <c r="D165" s="163"/>
      <c r="E165" s="163"/>
      <c r="F165" s="163"/>
      <c r="G165" s="163"/>
      <c r="H165" s="163"/>
      <c r="I165" s="163"/>
      <c r="J165" s="163"/>
      <c r="K165" s="107"/>
      <c r="L165" s="163"/>
      <c r="M165" s="163"/>
      <c r="N165" s="163"/>
      <c r="O165" s="163"/>
      <c r="P165" s="167"/>
      <c r="Q165" s="167"/>
      <c r="R165" s="168"/>
      <c r="S165" s="162"/>
      <c r="T165" s="162"/>
      <c r="U165" s="162"/>
      <c r="V165" s="162"/>
      <c r="W165" s="162"/>
    </row>
    <row r="166" ht="15.75" customHeight="1">
      <c r="A166" s="170"/>
      <c r="B166" s="171"/>
      <c r="C166" s="163"/>
      <c r="D166" s="163"/>
      <c r="E166" s="163"/>
      <c r="F166" s="163"/>
      <c r="G166" s="163"/>
      <c r="H166" s="163"/>
      <c r="I166" s="163"/>
      <c r="J166" s="163"/>
      <c r="K166" s="107"/>
      <c r="L166" s="163"/>
      <c r="M166" s="163"/>
      <c r="N166" s="163"/>
      <c r="O166" s="163"/>
      <c r="P166" s="167"/>
      <c r="Q166" s="167"/>
      <c r="R166" s="168"/>
      <c r="S166" s="162"/>
      <c r="T166" s="162"/>
      <c r="U166" s="162"/>
      <c r="V166" s="162"/>
      <c r="W166" s="162"/>
    </row>
    <row r="167" ht="15.75" customHeight="1">
      <c r="A167" s="170"/>
      <c r="B167" s="171"/>
      <c r="C167" s="163"/>
      <c r="D167" s="163"/>
      <c r="E167" s="163"/>
      <c r="F167" s="163"/>
      <c r="G167" s="163"/>
      <c r="H167" s="163"/>
      <c r="I167" s="163"/>
      <c r="J167" s="163"/>
      <c r="K167" s="107"/>
      <c r="L167" s="163"/>
      <c r="M167" s="163"/>
      <c r="N167" s="163"/>
      <c r="O167" s="163"/>
      <c r="P167" s="167"/>
      <c r="Q167" s="167"/>
      <c r="R167" s="168"/>
      <c r="S167" s="162"/>
      <c r="T167" s="162"/>
      <c r="U167" s="162"/>
      <c r="V167" s="162"/>
      <c r="W167" s="162"/>
    </row>
    <row r="168" ht="15.75" customHeight="1">
      <c r="A168" s="170"/>
      <c r="B168" s="171"/>
      <c r="C168" s="163"/>
      <c r="D168" s="163"/>
      <c r="E168" s="163"/>
      <c r="F168" s="163"/>
      <c r="G168" s="163"/>
      <c r="H168" s="163"/>
      <c r="I168" s="163"/>
      <c r="J168" s="163"/>
      <c r="K168" s="107"/>
      <c r="L168" s="163"/>
      <c r="M168" s="163"/>
      <c r="N168" s="163"/>
      <c r="O168" s="163"/>
      <c r="P168" s="167"/>
      <c r="Q168" s="167"/>
      <c r="R168" s="168"/>
      <c r="S168" s="162"/>
      <c r="T168" s="162"/>
      <c r="U168" s="162"/>
      <c r="V168" s="162"/>
      <c r="W168" s="162"/>
    </row>
    <row r="169" ht="15.75" customHeight="1">
      <c r="A169" s="170"/>
      <c r="B169" s="171"/>
      <c r="C169" s="163"/>
      <c r="D169" s="163"/>
      <c r="E169" s="163"/>
      <c r="F169" s="163"/>
      <c r="G169" s="163"/>
      <c r="H169" s="163"/>
      <c r="I169" s="163"/>
      <c r="J169" s="163"/>
      <c r="K169" s="107"/>
      <c r="L169" s="163"/>
      <c r="M169" s="163"/>
      <c r="N169" s="163"/>
      <c r="O169" s="163"/>
      <c r="P169" s="167"/>
      <c r="Q169" s="167"/>
      <c r="R169" s="168"/>
      <c r="S169" s="162"/>
      <c r="T169" s="162"/>
      <c r="U169" s="162"/>
      <c r="V169" s="162"/>
      <c r="W169" s="162"/>
    </row>
    <row r="170" ht="15.75" customHeight="1">
      <c r="A170" s="170"/>
      <c r="B170" s="171"/>
      <c r="C170" s="163"/>
      <c r="D170" s="163"/>
      <c r="E170" s="163"/>
      <c r="F170" s="163"/>
      <c r="G170" s="163"/>
      <c r="H170" s="163"/>
      <c r="I170" s="163"/>
      <c r="J170" s="163"/>
      <c r="K170" s="107"/>
      <c r="L170" s="163"/>
      <c r="M170" s="163"/>
      <c r="N170" s="163"/>
      <c r="O170" s="163"/>
      <c r="P170" s="167"/>
      <c r="Q170" s="167"/>
      <c r="R170" s="168"/>
      <c r="S170" s="162"/>
      <c r="T170" s="162"/>
      <c r="U170" s="162"/>
      <c r="V170" s="162"/>
      <c r="W170" s="162"/>
    </row>
    <row r="171" ht="15.75" customHeight="1">
      <c r="A171" s="170"/>
      <c r="B171" s="171"/>
      <c r="C171" s="163"/>
      <c r="D171" s="163"/>
      <c r="E171" s="163"/>
      <c r="F171" s="163"/>
      <c r="G171" s="163"/>
      <c r="H171" s="163"/>
      <c r="I171" s="163"/>
      <c r="J171" s="163"/>
      <c r="K171" s="107"/>
      <c r="L171" s="163"/>
      <c r="M171" s="163"/>
      <c r="N171" s="163"/>
      <c r="O171" s="163"/>
      <c r="P171" s="167"/>
      <c r="Q171" s="167"/>
      <c r="R171" s="168"/>
      <c r="S171" s="162"/>
      <c r="T171" s="162"/>
      <c r="U171" s="162"/>
      <c r="V171" s="162"/>
      <c r="W171" s="162"/>
    </row>
    <row r="172" ht="15.75" customHeight="1">
      <c r="A172" s="170"/>
      <c r="B172" s="171"/>
      <c r="C172" s="163"/>
      <c r="D172" s="163"/>
      <c r="E172" s="163"/>
      <c r="F172" s="163"/>
      <c r="G172" s="163"/>
      <c r="H172" s="163"/>
      <c r="I172" s="163"/>
      <c r="J172" s="163"/>
      <c r="K172" s="107"/>
      <c r="L172" s="163"/>
      <c r="M172" s="163"/>
      <c r="N172" s="163"/>
      <c r="O172" s="163"/>
      <c r="P172" s="167"/>
      <c r="Q172" s="167"/>
      <c r="R172" s="168"/>
      <c r="S172" s="162"/>
      <c r="T172" s="162"/>
      <c r="U172" s="162"/>
      <c r="V172" s="162"/>
      <c r="W172" s="162"/>
    </row>
    <row r="173" ht="15.75" customHeight="1">
      <c r="A173" s="170"/>
      <c r="B173" s="171"/>
      <c r="C173" s="163"/>
      <c r="D173" s="163"/>
      <c r="E173" s="163"/>
      <c r="F173" s="163"/>
      <c r="G173" s="163"/>
      <c r="H173" s="163"/>
      <c r="I173" s="163"/>
      <c r="J173" s="163"/>
      <c r="K173" s="107"/>
      <c r="L173" s="163"/>
      <c r="M173" s="163"/>
      <c r="N173" s="163"/>
      <c r="O173" s="163"/>
      <c r="P173" s="167"/>
      <c r="Q173" s="167"/>
      <c r="R173" s="168"/>
      <c r="S173" s="162"/>
      <c r="T173" s="162"/>
      <c r="U173" s="162"/>
      <c r="V173" s="162"/>
      <c r="W173" s="162"/>
    </row>
    <row r="174" ht="15.75" customHeight="1">
      <c r="A174" s="170"/>
      <c r="B174" s="171"/>
      <c r="C174" s="163"/>
      <c r="D174" s="163"/>
      <c r="E174" s="163"/>
      <c r="F174" s="163"/>
      <c r="G174" s="163"/>
      <c r="H174" s="163"/>
      <c r="I174" s="163"/>
      <c r="J174" s="163"/>
      <c r="K174" s="107"/>
      <c r="L174" s="163"/>
      <c r="M174" s="163"/>
      <c r="N174" s="163"/>
      <c r="O174" s="163"/>
      <c r="P174" s="167"/>
      <c r="Q174" s="167"/>
      <c r="R174" s="168"/>
      <c r="S174" s="162"/>
      <c r="T174" s="162"/>
      <c r="U174" s="162"/>
      <c r="V174" s="162"/>
      <c r="W174" s="162"/>
    </row>
    <row r="175" ht="15.75" customHeight="1">
      <c r="A175" s="170"/>
      <c r="B175" s="171"/>
      <c r="C175" s="163"/>
      <c r="D175" s="163"/>
      <c r="E175" s="163"/>
      <c r="F175" s="163"/>
      <c r="G175" s="163"/>
      <c r="H175" s="163"/>
      <c r="I175" s="163"/>
      <c r="J175" s="163"/>
      <c r="K175" s="107"/>
      <c r="L175" s="163"/>
      <c r="M175" s="163"/>
      <c r="N175" s="163"/>
      <c r="O175" s="163"/>
      <c r="P175" s="167"/>
      <c r="Q175" s="167"/>
      <c r="R175" s="168"/>
      <c r="S175" s="162"/>
      <c r="T175" s="162"/>
      <c r="U175" s="162"/>
      <c r="V175" s="162"/>
      <c r="W175" s="162"/>
    </row>
    <row r="176" ht="15.75" customHeight="1">
      <c r="A176" s="170"/>
      <c r="B176" s="171"/>
      <c r="C176" s="163"/>
      <c r="D176" s="163"/>
      <c r="E176" s="163"/>
      <c r="F176" s="163"/>
      <c r="G176" s="163"/>
      <c r="H176" s="163"/>
      <c r="I176" s="163"/>
      <c r="J176" s="163"/>
      <c r="K176" s="107"/>
      <c r="L176" s="163"/>
      <c r="M176" s="163"/>
      <c r="N176" s="163"/>
      <c r="O176" s="163"/>
      <c r="P176" s="167"/>
      <c r="Q176" s="167"/>
      <c r="R176" s="168"/>
      <c r="S176" s="162"/>
      <c r="T176" s="162"/>
      <c r="U176" s="162"/>
      <c r="V176" s="162"/>
      <c r="W176" s="162"/>
    </row>
    <row r="177" ht="15.75" customHeight="1">
      <c r="A177" s="170"/>
      <c r="B177" s="171"/>
      <c r="C177" s="163"/>
      <c r="D177" s="163"/>
      <c r="E177" s="163"/>
      <c r="F177" s="163"/>
      <c r="G177" s="163"/>
      <c r="H177" s="163"/>
      <c r="I177" s="163"/>
      <c r="J177" s="163"/>
      <c r="K177" s="107"/>
      <c r="L177" s="163"/>
      <c r="M177" s="163"/>
      <c r="N177" s="163"/>
      <c r="O177" s="163"/>
      <c r="P177" s="167"/>
      <c r="Q177" s="167"/>
      <c r="R177" s="168"/>
      <c r="S177" s="162"/>
      <c r="T177" s="162"/>
      <c r="U177" s="162"/>
      <c r="V177" s="162"/>
      <c r="W177" s="162"/>
    </row>
    <row r="178" ht="15.75" customHeight="1">
      <c r="A178" s="170"/>
      <c r="B178" s="171"/>
      <c r="C178" s="163"/>
      <c r="D178" s="163"/>
      <c r="E178" s="163"/>
      <c r="F178" s="163"/>
      <c r="G178" s="163"/>
      <c r="H178" s="163"/>
      <c r="I178" s="163"/>
      <c r="J178" s="163"/>
      <c r="K178" s="107"/>
      <c r="L178" s="163"/>
      <c r="M178" s="163"/>
      <c r="N178" s="163"/>
      <c r="O178" s="163"/>
      <c r="P178" s="167"/>
      <c r="Q178" s="167"/>
      <c r="R178" s="168"/>
      <c r="S178" s="162"/>
      <c r="T178" s="162"/>
      <c r="U178" s="162"/>
      <c r="V178" s="162"/>
      <c r="W178" s="162"/>
    </row>
    <row r="179" ht="15.75" customHeight="1">
      <c r="A179" s="170"/>
      <c r="B179" s="171"/>
      <c r="C179" s="163"/>
      <c r="D179" s="163"/>
      <c r="E179" s="163"/>
      <c r="F179" s="163"/>
      <c r="G179" s="163"/>
      <c r="H179" s="163"/>
      <c r="I179" s="163"/>
      <c r="J179" s="163"/>
      <c r="K179" s="107"/>
      <c r="L179" s="163"/>
      <c r="M179" s="163"/>
      <c r="N179" s="163"/>
      <c r="O179" s="163"/>
      <c r="P179" s="167"/>
      <c r="Q179" s="167"/>
      <c r="R179" s="168"/>
      <c r="S179" s="162"/>
      <c r="T179" s="162"/>
      <c r="U179" s="162"/>
      <c r="V179" s="162"/>
      <c r="W179" s="162"/>
    </row>
    <row r="180" ht="15.75" customHeight="1">
      <c r="A180" s="170"/>
      <c r="B180" s="171"/>
      <c r="C180" s="163"/>
      <c r="D180" s="163"/>
      <c r="E180" s="163"/>
      <c r="F180" s="163"/>
      <c r="G180" s="163"/>
      <c r="H180" s="163"/>
      <c r="I180" s="163"/>
      <c r="J180" s="163"/>
      <c r="K180" s="107"/>
      <c r="L180" s="163"/>
      <c r="M180" s="163"/>
      <c r="N180" s="163"/>
      <c r="O180" s="163"/>
      <c r="P180" s="167"/>
      <c r="Q180" s="167"/>
      <c r="R180" s="168"/>
      <c r="S180" s="162"/>
      <c r="T180" s="162"/>
      <c r="U180" s="162"/>
      <c r="V180" s="162"/>
      <c r="W180" s="162"/>
    </row>
    <row r="181" ht="15.75" customHeight="1">
      <c r="A181" s="170"/>
      <c r="B181" s="171"/>
      <c r="C181" s="163"/>
      <c r="D181" s="163"/>
      <c r="E181" s="163"/>
      <c r="F181" s="163"/>
      <c r="G181" s="163"/>
      <c r="H181" s="163"/>
      <c r="I181" s="163"/>
      <c r="J181" s="163"/>
      <c r="K181" s="107"/>
      <c r="L181" s="163"/>
      <c r="M181" s="163"/>
      <c r="N181" s="163"/>
      <c r="O181" s="163"/>
      <c r="P181" s="167"/>
      <c r="Q181" s="167"/>
      <c r="R181" s="168"/>
      <c r="S181" s="162"/>
      <c r="T181" s="162"/>
      <c r="U181" s="162"/>
      <c r="V181" s="162"/>
      <c r="W181" s="162"/>
    </row>
    <row r="182" ht="15.75" customHeight="1">
      <c r="A182" s="170"/>
      <c r="B182" s="171"/>
      <c r="C182" s="163"/>
      <c r="D182" s="163"/>
      <c r="E182" s="163"/>
      <c r="F182" s="163"/>
      <c r="G182" s="163"/>
      <c r="H182" s="163"/>
      <c r="I182" s="163"/>
      <c r="J182" s="163"/>
      <c r="K182" s="107"/>
      <c r="L182" s="163"/>
      <c r="M182" s="163"/>
      <c r="N182" s="163"/>
      <c r="O182" s="163"/>
      <c r="P182" s="167"/>
      <c r="Q182" s="167"/>
      <c r="R182" s="168"/>
      <c r="S182" s="162"/>
      <c r="T182" s="162"/>
      <c r="U182" s="162"/>
      <c r="V182" s="162"/>
      <c r="W182" s="162"/>
    </row>
    <row r="183" ht="15.75" customHeight="1">
      <c r="A183" s="170"/>
      <c r="B183" s="171"/>
      <c r="C183" s="163"/>
      <c r="D183" s="163"/>
      <c r="E183" s="163"/>
      <c r="F183" s="163"/>
      <c r="G183" s="163"/>
      <c r="H183" s="163"/>
      <c r="I183" s="163"/>
      <c r="J183" s="163"/>
      <c r="K183" s="107"/>
      <c r="L183" s="163"/>
      <c r="M183" s="163"/>
      <c r="N183" s="163"/>
      <c r="O183" s="163"/>
      <c r="P183" s="167"/>
      <c r="Q183" s="167"/>
      <c r="R183" s="168"/>
      <c r="S183" s="162"/>
      <c r="T183" s="162"/>
      <c r="U183" s="162"/>
      <c r="V183" s="162"/>
      <c r="W183" s="162"/>
    </row>
    <row r="184" ht="15.75" customHeight="1">
      <c r="A184" s="170"/>
      <c r="B184" s="171"/>
      <c r="C184" s="163"/>
      <c r="D184" s="163"/>
      <c r="E184" s="163"/>
      <c r="F184" s="163"/>
      <c r="G184" s="163"/>
      <c r="H184" s="163"/>
      <c r="I184" s="163"/>
      <c r="J184" s="163"/>
      <c r="K184" s="107"/>
      <c r="L184" s="163"/>
      <c r="M184" s="163"/>
      <c r="N184" s="163"/>
      <c r="O184" s="163"/>
      <c r="P184" s="167"/>
      <c r="Q184" s="167"/>
      <c r="R184" s="168"/>
      <c r="S184" s="162"/>
      <c r="T184" s="162"/>
      <c r="U184" s="162"/>
      <c r="V184" s="162"/>
      <c r="W184" s="162"/>
    </row>
    <row r="185" ht="15.75" customHeight="1">
      <c r="A185" s="170"/>
      <c r="B185" s="171"/>
      <c r="C185" s="163"/>
      <c r="D185" s="163"/>
      <c r="E185" s="163"/>
      <c r="F185" s="163"/>
      <c r="G185" s="163"/>
      <c r="H185" s="163"/>
      <c r="I185" s="163"/>
      <c r="J185" s="163"/>
      <c r="K185" s="107"/>
      <c r="L185" s="163"/>
      <c r="M185" s="163"/>
      <c r="N185" s="163"/>
      <c r="O185" s="163"/>
      <c r="P185" s="167"/>
      <c r="Q185" s="167"/>
      <c r="R185" s="168"/>
      <c r="S185" s="162"/>
      <c r="T185" s="162"/>
      <c r="U185" s="162"/>
      <c r="V185" s="162"/>
      <c r="W185" s="162"/>
    </row>
    <row r="186" ht="15.75" customHeight="1">
      <c r="A186" s="170"/>
      <c r="B186" s="171"/>
      <c r="C186" s="163"/>
      <c r="D186" s="163"/>
      <c r="E186" s="163"/>
      <c r="F186" s="163"/>
      <c r="G186" s="163"/>
      <c r="H186" s="163"/>
      <c r="I186" s="163"/>
      <c r="J186" s="163"/>
      <c r="K186" s="107"/>
      <c r="L186" s="163"/>
      <c r="M186" s="163"/>
      <c r="N186" s="163"/>
      <c r="O186" s="163"/>
      <c r="P186" s="167"/>
      <c r="Q186" s="167"/>
      <c r="R186" s="168"/>
      <c r="S186" s="162"/>
      <c r="T186" s="162"/>
      <c r="U186" s="162"/>
      <c r="V186" s="162"/>
      <c r="W186" s="162"/>
    </row>
    <row r="187" ht="15.75" customHeight="1">
      <c r="A187" s="170"/>
      <c r="B187" s="171"/>
      <c r="C187" s="163"/>
      <c r="D187" s="163"/>
      <c r="E187" s="163"/>
      <c r="F187" s="163"/>
      <c r="G187" s="163"/>
      <c r="H187" s="163"/>
      <c r="I187" s="163"/>
      <c r="J187" s="163"/>
      <c r="K187" s="107"/>
      <c r="L187" s="163"/>
      <c r="M187" s="163"/>
      <c r="N187" s="163"/>
      <c r="O187" s="163"/>
      <c r="P187" s="167"/>
      <c r="Q187" s="167"/>
      <c r="R187" s="168"/>
      <c r="S187" s="162"/>
      <c r="T187" s="162"/>
      <c r="U187" s="162"/>
      <c r="V187" s="162"/>
      <c r="W187" s="162"/>
    </row>
    <row r="188" ht="15.75" customHeight="1">
      <c r="A188" s="170"/>
      <c r="B188" s="171"/>
      <c r="C188" s="163"/>
      <c r="D188" s="163"/>
      <c r="E188" s="163"/>
      <c r="F188" s="163"/>
      <c r="G188" s="163"/>
      <c r="H188" s="163"/>
      <c r="I188" s="163"/>
      <c r="J188" s="163"/>
      <c r="K188" s="107"/>
      <c r="L188" s="163"/>
      <c r="M188" s="163"/>
      <c r="N188" s="163"/>
      <c r="O188" s="163"/>
      <c r="P188" s="167"/>
      <c r="Q188" s="167"/>
      <c r="R188" s="168"/>
      <c r="S188" s="162"/>
      <c r="T188" s="162"/>
      <c r="U188" s="162"/>
      <c r="V188" s="162"/>
      <c r="W188" s="162"/>
    </row>
    <row r="189" ht="15.75" customHeight="1">
      <c r="A189" s="170"/>
      <c r="B189" s="171"/>
      <c r="C189" s="163"/>
      <c r="D189" s="163"/>
      <c r="E189" s="163"/>
      <c r="F189" s="163"/>
      <c r="G189" s="163"/>
      <c r="H189" s="163"/>
      <c r="I189" s="163"/>
      <c r="J189" s="163"/>
      <c r="K189" s="107"/>
      <c r="L189" s="163"/>
      <c r="M189" s="163"/>
      <c r="N189" s="163"/>
      <c r="O189" s="163"/>
      <c r="P189" s="167"/>
      <c r="Q189" s="167"/>
      <c r="R189" s="168"/>
      <c r="S189" s="162"/>
      <c r="T189" s="162"/>
      <c r="U189" s="162"/>
      <c r="V189" s="162"/>
      <c r="W189" s="162"/>
    </row>
    <row r="190" ht="15.75" customHeight="1">
      <c r="A190" s="170"/>
      <c r="B190" s="171"/>
      <c r="C190" s="163"/>
      <c r="D190" s="163"/>
      <c r="E190" s="163"/>
      <c r="F190" s="163"/>
      <c r="G190" s="163"/>
      <c r="H190" s="163"/>
      <c r="I190" s="163"/>
      <c r="J190" s="163"/>
      <c r="K190" s="107"/>
      <c r="L190" s="163"/>
      <c r="M190" s="163"/>
      <c r="N190" s="163"/>
      <c r="O190" s="163"/>
      <c r="P190" s="167"/>
      <c r="Q190" s="167"/>
      <c r="R190" s="168"/>
      <c r="S190" s="162"/>
      <c r="T190" s="162"/>
      <c r="U190" s="162"/>
      <c r="V190" s="162"/>
      <c r="W190" s="162"/>
    </row>
    <row r="191" ht="15.75" customHeight="1">
      <c r="A191" s="172"/>
      <c r="B191" s="173"/>
      <c r="K191" s="126"/>
      <c r="P191" s="174"/>
      <c r="Q191" s="174"/>
      <c r="R191" s="175"/>
      <c r="S191" s="176"/>
      <c r="T191" s="176"/>
      <c r="U191" s="176"/>
      <c r="V191" s="176"/>
      <c r="W191" s="176"/>
    </row>
    <row r="192" ht="15.75" customHeight="1">
      <c r="A192" s="172"/>
      <c r="B192" s="173"/>
      <c r="K192" s="126"/>
      <c r="P192" s="174"/>
      <c r="Q192" s="174"/>
      <c r="R192" s="175"/>
      <c r="S192" s="176"/>
      <c r="T192" s="176"/>
      <c r="U192" s="176"/>
      <c r="V192" s="176"/>
      <c r="W192" s="176"/>
    </row>
    <row r="193" ht="15.75" customHeight="1">
      <c r="A193" s="172"/>
      <c r="B193" s="173"/>
      <c r="K193" s="126"/>
      <c r="P193" s="174"/>
      <c r="Q193" s="174"/>
      <c r="R193" s="175"/>
      <c r="S193" s="176"/>
      <c r="T193" s="176"/>
      <c r="U193" s="176"/>
      <c r="V193" s="176"/>
      <c r="W193" s="176"/>
    </row>
    <row r="194" ht="15.75" customHeight="1">
      <c r="A194" s="172"/>
      <c r="B194" s="173"/>
      <c r="K194" s="126"/>
      <c r="P194" s="174"/>
      <c r="Q194" s="174"/>
      <c r="R194" s="175"/>
      <c r="S194" s="176"/>
      <c r="T194" s="176"/>
      <c r="U194" s="176"/>
      <c r="V194" s="176"/>
      <c r="W194" s="176"/>
    </row>
    <row r="195" ht="15.75" customHeight="1">
      <c r="A195" s="172"/>
      <c r="B195" s="173"/>
      <c r="K195" s="126"/>
      <c r="P195" s="174"/>
      <c r="Q195" s="174"/>
      <c r="R195" s="175"/>
      <c r="S195" s="176"/>
      <c r="T195" s="176"/>
      <c r="U195" s="176"/>
      <c r="V195" s="176"/>
      <c r="W195" s="176"/>
    </row>
    <row r="196" ht="15.75" customHeight="1">
      <c r="A196" s="172"/>
      <c r="B196" s="173"/>
      <c r="K196" s="126"/>
      <c r="P196" s="174"/>
      <c r="Q196" s="174"/>
      <c r="R196" s="175"/>
      <c r="S196" s="176"/>
      <c r="T196" s="176"/>
      <c r="U196" s="176"/>
      <c r="V196" s="176"/>
      <c r="W196" s="176"/>
    </row>
    <row r="197" ht="15.75" customHeight="1">
      <c r="A197" s="172"/>
      <c r="B197" s="173"/>
      <c r="K197" s="126"/>
      <c r="P197" s="174"/>
      <c r="Q197" s="174"/>
      <c r="R197" s="175"/>
      <c r="S197" s="176"/>
      <c r="T197" s="176"/>
      <c r="U197" s="176"/>
      <c r="V197" s="176"/>
      <c r="W197" s="176"/>
    </row>
    <row r="198" ht="15.75" customHeight="1">
      <c r="A198" s="172"/>
      <c r="B198" s="173"/>
      <c r="K198" s="126"/>
      <c r="P198" s="174"/>
      <c r="Q198" s="174"/>
      <c r="R198" s="175"/>
      <c r="S198" s="176"/>
      <c r="T198" s="176"/>
      <c r="U198" s="176"/>
      <c r="V198" s="176"/>
      <c r="W198" s="176"/>
    </row>
    <row r="199" ht="15.75" customHeight="1">
      <c r="A199" s="172"/>
      <c r="B199" s="173"/>
      <c r="K199" s="126"/>
      <c r="P199" s="174"/>
      <c r="Q199" s="174"/>
      <c r="R199" s="175"/>
      <c r="S199" s="176"/>
      <c r="T199" s="176"/>
      <c r="U199" s="176"/>
      <c r="V199" s="176"/>
      <c r="W199" s="176"/>
    </row>
    <row r="200" ht="15.75" customHeight="1">
      <c r="A200" s="172"/>
      <c r="B200" s="173"/>
      <c r="K200" s="126"/>
      <c r="P200" s="174"/>
      <c r="Q200" s="174"/>
      <c r="R200" s="175"/>
      <c r="S200" s="176"/>
      <c r="T200" s="176"/>
      <c r="U200" s="176"/>
      <c r="V200" s="176"/>
      <c r="W200" s="176"/>
    </row>
    <row r="201" ht="15.75" customHeight="1">
      <c r="A201" s="172"/>
      <c r="B201" s="173"/>
      <c r="K201" s="126"/>
      <c r="P201" s="174"/>
      <c r="Q201" s="174"/>
      <c r="R201" s="175"/>
      <c r="S201" s="176"/>
      <c r="T201" s="176"/>
      <c r="U201" s="176"/>
      <c r="V201" s="176"/>
      <c r="W201" s="176"/>
    </row>
    <row r="202" ht="15.75" customHeight="1">
      <c r="A202" s="172"/>
      <c r="B202" s="173"/>
      <c r="K202" s="126"/>
      <c r="P202" s="174"/>
      <c r="Q202" s="174"/>
      <c r="R202" s="175"/>
      <c r="S202" s="176"/>
      <c r="T202" s="176"/>
      <c r="U202" s="176"/>
      <c r="V202" s="176"/>
      <c r="W202" s="176"/>
    </row>
    <row r="203" ht="15.75" customHeight="1">
      <c r="A203" s="172"/>
      <c r="B203" s="173"/>
      <c r="K203" s="126"/>
      <c r="P203" s="174"/>
      <c r="Q203" s="174"/>
      <c r="R203" s="175"/>
      <c r="S203" s="176"/>
      <c r="T203" s="176"/>
      <c r="U203" s="176"/>
      <c r="V203" s="176"/>
      <c r="W203" s="176"/>
    </row>
    <row r="204" ht="15.75" customHeight="1">
      <c r="A204" s="172"/>
      <c r="B204" s="173"/>
      <c r="K204" s="126"/>
      <c r="P204" s="174"/>
      <c r="Q204" s="174"/>
      <c r="R204" s="175"/>
      <c r="S204" s="176"/>
      <c r="T204" s="176"/>
      <c r="U204" s="176"/>
      <c r="V204" s="176"/>
      <c r="W204" s="176"/>
    </row>
    <row r="205" ht="15.75" customHeight="1">
      <c r="A205" s="172"/>
      <c r="B205" s="173"/>
      <c r="K205" s="126"/>
      <c r="P205" s="174"/>
      <c r="Q205" s="174"/>
      <c r="R205" s="175"/>
      <c r="S205" s="176"/>
      <c r="T205" s="176"/>
      <c r="U205" s="176"/>
      <c r="V205" s="176"/>
      <c r="W205" s="176"/>
    </row>
    <row r="206" ht="15.75" customHeight="1">
      <c r="A206" s="172"/>
      <c r="B206" s="173"/>
      <c r="K206" s="126"/>
      <c r="P206" s="174"/>
      <c r="Q206" s="174"/>
      <c r="R206" s="175"/>
      <c r="S206" s="176"/>
      <c r="T206" s="176"/>
      <c r="U206" s="176"/>
      <c r="V206" s="176"/>
      <c r="W206" s="176"/>
    </row>
    <row r="207" ht="15.75" customHeight="1">
      <c r="A207" s="172"/>
      <c r="B207" s="173"/>
      <c r="K207" s="126"/>
      <c r="P207" s="174"/>
      <c r="Q207" s="174"/>
      <c r="R207" s="175"/>
      <c r="S207" s="176"/>
      <c r="T207" s="176"/>
      <c r="U207" s="176"/>
      <c r="V207" s="176"/>
      <c r="W207" s="176"/>
    </row>
    <row r="208" ht="15.75" customHeight="1">
      <c r="A208" s="172"/>
      <c r="B208" s="173"/>
      <c r="K208" s="126"/>
      <c r="P208" s="174"/>
      <c r="Q208" s="174"/>
      <c r="R208" s="175"/>
      <c r="S208" s="176"/>
      <c r="T208" s="176"/>
      <c r="U208" s="176"/>
      <c r="V208" s="176"/>
      <c r="W208" s="176"/>
    </row>
    <row r="209" ht="15.75" customHeight="1">
      <c r="A209" s="172"/>
      <c r="B209" s="173"/>
      <c r="K209" s="126"/>
      <c r="P209" s="174"/>
      <c r="Q209" s="174"/>
      <c r="R209" s="175"/>
      <c r="S209" s="176"/>
      <c r="T209" s="176"/>
      <c r="U209" s="176"/>
      <c r="V209" s="176"/>
      <c r="W209" s="176"/>
    </row>
    <row r="210" ht="15.75" customHeight="1">
      <c r="A210" s="172"/>
      <c r="B210" s="173"/>
      <c r="K210" s="126"/>
      <c r="P210" s="174"/>
      <c r="Q210" s="174"/>
      <c r="R210" s="175"/>
      <c r="S210" s="176"/>
      <c r="T210" s="176"/>
      <c r="U210" s="176"/>
      <c r="V210" s="176"/>
      <c r="W210" s="176"/>
    </row>
    <row r="211" ht="15.75" customHeight="1">
      <c r="A211" s="172"/>
      <c r="B211" s="173"/>
      <c r="K211" s="126"/>
      <c r="P211" s="174"/>
      <c r="Q211" s="174"/>
      <c r="R211" s="175"/>
      <c r="S211" s="176"/>
      <c r="T211" s="176"/>
      <c r="U211" s="176"/>
      <c r="V211" s="176"/>
      <c r="W211" s="176"/>
    </row>
    <row r="212" ht="15.75" customHeight="1">
      <c r="A212" s="172"/>
      <c r="B212" s="173"/>
      <c r="K212" s="126"/>
      <c r="P212" s="174"/>
      <c r="Q212" s="174"/>
      <c r="R212" s="175"/>
      <c r="S212" s="176"/>
      <c r="T212" s="176"/>
      <c r="U212" s="176"/>
      <c r="V212" s="176"/>
      <c r="W212" s="176"/>
    </row>
    <row r="213" ht="15.75" customHeight="1">
      <c r="A213" s="172"/>
      <c r="B213" s="173"/>
      <c r="K213" s="126"/>
      <c r="P213" s="174"/>
      <c r="Q213" s="174"/>
      <c r="R213" s="175"/>
      <c r="S213" s="176"/>
      <c r="T213" s="176"/>
      <c r="U213" s="176"/>
      <c r="V213" s="176"/>
      <c r="W213" s="176"/>
    </row>
    <row r="214" ht="15.75" customHeight="1">
      <c r="A214" s="172"/>
      <c r="B214" s="173"/>
      <c r="K214" s="126"/>
      <c r="P214" s="174"/>
      <c r="Q214" s="174"/>
      <c r="R214" s="175"/>
      <c r="S214" s="176"/>
      <c r="T214" s="176"/>
      <c r="U214" s="176"/>
      <c r="V214" s="176"/>
      <c r="W214" s="176"/>
    </row>
    <row r="215" ht="15.75" customHeight="1">
      <c r="A215" s="172"/>
      <c r="B215" s="173"/>
      <c r="K215" s="126"/>
      <c r="P215" s="174"/>
      <c r="Q215" s="174"/>
      <c r="R215" s="175"/>
      <c r="S215" s="176"/>
      <c r="T215" s="176"/>
      <c r="U215" s="176"/>
      <c r="V215" s="176"/>
      <c r="W215" s="176"/>
    </row>
    <row r="216" ht="15.75" customHeight="1">
      <c r="A216" s="172"/>
      <c r="B216" s="173"/>
      <c r="K216" s="126"/>
      <c r="P216" s="174"/>
      <c r="Q216" s="174"/>
      <c r="R216" s="175"/>
      <c r="S216" s="176"/>
      <c r="T216" s="176"/>
      <c r="U216" s="176"/>
      <c r="V216" s="176"/>
      <c r="W216" s="176"/>
    </row>
    <row r="217" ht="15.75" customHeight="1">
      <c r="A217" s="172"/>
      <c r="B217" s="173"/>
      <c r="K217" s="126"/>
      <c r="P217" s="174"/>
      <c r="Q217" s="174"/>
      <c r="R217" s="175"/>
      <c r="S217" s="176"/>
      <c r="T217" s="176"/>
      <c r="U217" s="176"/>
      <c r="V217" s="176"/>
      <c r="W217" s="176"/>
    </row>
    <row r="218" ht="15.75" customHeight="1">
      <c r="A218" s="172"/>
      <c r="B218" s="173"/>
      <c r="K218" s="126"/>
      <c r="P218" s="174"/>
      <c r="Q218" s="174"/>
      <c r="R218" s="175"/>
      <c r="S218" s="176"/>
      <c r="T218" s="176"/>
      <c r="U218" s="176"/>
      <c r="V218" s="176"/>
      <c r="W218" s="176"/>
    </row>
    <row r="219" ht="15.75" customHeight="1">
      <c r="A219" s="172"/>
      <c r="B219" s="173"/>
      <c r="K219" s="126"/>
      <c r="P219" s="174"/>
      <c r="Q219" s="174"/>
      <c r="R219" s="175"/>
      <c r="S219" s="176"/>
      <c r="T219" s="176"/>
      <c r="U219" s="176"/>
      <c r="V219" s="176"/>
      <c r="W219" s="176"/>
    </row>
    <row r="220" ht="15.75" customHeight="1">
      <c r="A220" s="172"/>
      <c r="B220" s="173"/>
      <c r="K220" s="126"/>
      <c r="P220" s="174"/>
      <c r="Q220" s="174"/>
      <c r="R220" s="175"/>
      <c r="S220" s="176"/>
      <c r="T220" s="176"/>
      <c r="U220" s="176"/>
      <c r="V220" s="176"/>
      <c r="W220" s="176"/>
    </row>
    <row r="221" ht="15.75" customHeight="1">
      <c r="A221" s="172"/>
      <c r="B221" s="173"/>
      <c r="K221" s="126"/>
      <c r="P221" s="174"/>
      <c r="Q221" s="174"/>
      <c r="R221" s="175"/>
      <c r="S221" s="176"/>
      <c r="T221" s="176"/>
      <c r="U221" s="176"/>
      <c r="V221" s="176"/>
      <c r="W221" s="176"/>
    </row>
    <row r="222" ht="15.75" customHeight="1">
      <c r="A222" s="172"/>
      <c r="B222" s="173"/>
      <c r="K222" s="126"/>
      <c r="P222" s="174"/>
      <c r="Q222" s="174"/>
      <c r="R222" s="175"/>
      <c r="S222" s="176"/>
      <c r="T222" s="176"/>
      <c r="U222" s="176"/>
      <c r="V222" s="176"/>
      <c r="W222" s="176"/>
    </row>
    <row r="223" ht="15.75" customHeight="1">
      <c r="A223" s="172"/>
      <c r="B223" s="173"/>
      <c r="K223" s="126"/>
      <c r="P223" s="174"/>
      <c r="Q223" s="174"/>
      <c r="R223" s="175"/>
      <c r="S223" s="176"/>
      <c r="T223" s="176"/>
      <c r="U223" s="176"/>
      <c r="V223" s="176"/>
      <c r="W223" s="176"/>
    </row>
    <row r="224" ht="15.75" customHeight="1">
      <c r="A224" s="172"/>
      <c r="B224" s="173"/>
      <c r="K224" s="126"/>
      <c r="P224" s="174"/>
      <c r="Q224" s="174"/>
      <c r="R224" s="175"/>
      <c r="S224" s="176"/>
      <c r="T224" s="176"/>
      <c r="U224" s="176"/>
      <c r="V224" s="176"/>
      <c r="W224" s="176"/>
    </row>
    <row r="225" ht="15.75" customHeight="1">
      <c r="A225" s="172"/>
      <c r="B225" s="173"/>
      <c r="K225" s="126"/>
      <c r="P225" s="174"/>
      <c r="Q225" s="174"/>
      <c r="R225" s="175"/>
      <c r="S225" s="176"/>
      <c r="T225" s="176"/>
      <c r="U225" s="176"/>
      <c r="V225" s="176"/>
      <c r="W225" s="176"/>
    </row>
    <row r="226" ht="15.75" customHeight="1">
      <c r="A226" s="172"/>
      <c r="B226" s="173"/>
      <c r="K226" s="126"/>
      <c r="P226" s="174"/>
      <c r="Q226" s="174"/>
      <c r="R226" s="175"/>
      <c r="S226" s="176"/>
      <c r="T226" s="176"/>
      <c r="U226" s="176"/>
      <c r="V226" s="176"/>
      <c r="W226" s="176"/>
    </row>
    <row r="227" ht="15.75" customHeight="1">
      <c r="A227" s="172"/>
      <c r="B227" s="173"/>
      <c r="K227" s="126"/>
      <c r="P227" s="174"/>
      <c r="Q227" s="174"/>
      <c r="R227" s="175"/>
      <c r="S227" s="176"/>
      <c r="T227" s="176"/>
      <c r="U227" s="176"/>
      <c r="V227" s="176"/>
      <c r="W227" s="176"/>
    </row>
    <row r="228" ht="15.75" customHeight="1">
      <c r="A228" s="172"/>
      <c r="B228" s="173"/>
      <c r="K228" s="126"/>
      <c r="P228" s="174"/>
      <c r="Q228" s="174"/>
      <c r="R228" s="175"/>
      <c r="S228" s="176"/>
      <c r="T228" s="176"/>
      <c r="U228" s="176"/>
      <c r="V228" s="176"/>
      <c r="W228" s="176"/>
    </row>
    <row r="229" ht="15.75" customHeight="1">
      <c r="A229" s="172"/>
      <c r="B229" s="173"/>
      <c r="K229" s="126"/>
      <c r="P229" s="174"/>
      <c r="Q229" s="174"/>
      <c r="R229" s="175"/>
      <c r="S229" s="176"/>
      <c r="T229" s="176"/>
      <c r="U229" s="176"/>
      <c r="V229" s="176"/>
      <c r="W229" s="176"/>
    </row>
    <row r="230" ht="15.75" customHeight="1">
      <c r="A230" s="172"/>
      <c r="B230" s="173"/>
      <c r="K230" s="126"/>
      <c r="P230" s="174"/>
      <c r="Q230" s="174"/>
      <c r="R230" s="175"/>
      <c r="S230" s="176"/>
      <c r="T230" s="176"/>
      <c r="U230" s="176"/>
      <c r="V230" s="176"/>
      <c r="W230" s="176"/>
    </row>
    <row r="231" ht="15.75" customHeight="1">
      <c r="A231" s="172"/>
      <c r="B231" s="173"/>
      <c r="K231" s="126"/>
      <c r="P231" s="174"/>
      <c r="Q231" s="174"/>
      <c r="R231" s="175"/>
      <c r="S231" s="176"/>
      <c r="T231" s="176"/>
      <c r="U231" s="176"/>
      <c r="V231" s="176"/>
      <c r="W231" s="176"/>
    </row>
    <row r="232" ht="15.75" customHeight="1">
      <c r="A232" s="172"/>
      <c r="B232" s="173"/>
      <c r="K232" s="126"/>
      <c r="P232" s="174"/>
      <c r="Q232" s="174"/>
      <c r="R232" s="175"/>
      <c r="S232" s="176"/>
      <c r="T232" s="176"/>
      <c r="U232" s="176"/>
      <c r="V232" s="176"/>
      <c r="W232" s="176"/>
    </row>
    <row r="233" ht="15.75" customHeight="1">
      <c r="A233" s="172"/>
      <c r="B233" s="173"/>
      <c r="K233" s="126"/>
      <c r="P233" s="174"/>
      <c r="Q233" s="174"/>
      <c r="R233" s="175"/>
      <c r="S233" s="176"/>
      <c r="T233" s="176"/>
      <c r="U233" s="176"/>
      <c r="V233" s="176"/>
      <c r="W233" s="176"/>
    </row>
    <row r="234" ht="15.75" customHeight="1">
      <c r="A234" s="172"/>
      <c r="B234" s="173"/>
      <c r="K234" s="126"/>
      <c r="P234" s="174"/>
      <c r="Q234" s="174"/>
      <c r="R234" s="175"/>
      <c r="S234" s="176"/>
      <c r="T234" s="176"/>
      <c r="U234" s="176"/>
      <c r="V234" s="176"/>
      <c r="W234" s="176"/>
    </row>
    <row r="235" ht="15.75" customHeight="1">
      <c r="A235" s="172"/>
      <c r="B235" s="173"/>
      <c r="K235" s="126"/>
      <c r="P235" s="174"/>
      <c r="Q235" s="174"/>
      <c r="R235" s="175"/>
      <c r="S235" s="176"/>
      <c r="T235" s="176"/>
      <c r="U235" s="176"/>
      <c r="V235" s="176"/>
      <c r="W235" s="176"/>
    </row>
    <row r="236" ht="15.75" customHeight="1">
      <c r="A236" s="172"/>
      <c r="B236" s="173"/>
      <c r="K236" s="126"/>
      <c r="P236" s="174"/>
      <c r="Q236" s="174"/>
      <c r="R236" s="175"/>
      <c r="S236" s="176"/>
      <c r="T236" s="176"/>
      <c r="U236" s="176"/>
      <c r="V236" s="176"/>
      <c r="W236" s="176"/>
    </row>
    <row r="237" ht="15.75" customHeight="1">
      <c r="A237" s="172"/>
      <c r="B237" s="173"/>
      <c r="K237" s="126"/>
      <c r="P237" s="174"/>
      <c r="Q237" s="174"/>
      <c r="R237" s="175"/>
      <c r="S237" s="176"/>
      <c r="T237" s="176"/>
      <c r="U237" s="176"/>
      <c r="V237" s="176"/>
      <c r="W237" s="176"/>
    </row>
    <row r="238" ht="15.75" customHeight="1">
      <c r="A238" s="172"/>
      <c r="B238" s="173"/>
      <c r="K238" s="126"/>
      <c r="P238" s="174"/>
      <c r="Q238" s="174"/>
      <c r="R238" s="175"/>
      <c r="S238" s="176"/>
      <c r="T238" s="176"/>
      <c r="U238" s="176"/>
      <c r="V238" s="176"/>
      <c r="W238" s="176"/>
    </row>
    <row r="239" ht="15.75" customHeight="1">
      <c r="A239" s="172"/>
      <c r="B239" s="173"/>
      <c r="K239" s="126"/>
      <c r="P239" s="174"/>
      <c r="Q239" s="174"/>
      <c r="R239" s="175"/>
      <c r="S239" s="176"/>
      <c r="T239" s="176"/>
      <c r="U239" s="176"/>
      <c r="V239" s="176"/>
      <c r="W239" s="176"/>
    </row>
    <row r="240" ht="15.75" customHeight="1">
      <c r="A240" s="172"/>
      <c r="B240" s="173"/>
      <c r="K240" s="126"/>
      <c r="P240" s="174"/>
      <c r="Q240" s="174"/>
      <c r="R240" s="175"/>
      <c r="S240" s="176"/>
      <c r="T240" s="176"/>
      <c r="U240" s="176"/>
      <c r="V240" s="176"/>
      <c r="W240" s="176"/>
    </row>
    <row r="241" ht="15.75" customHeight="1">
      <c r="A241" s="172"/>
      <c r="B241" s="173"/>
      <c r="K241" s="126"/>
      <c r="P241" s="174"/>
      <c r="Q241" s="174"/>
      <c r="R241" s="175"/>
      <c r="S241" s="176"/>
      <c r="T241" s="176"/>
      <c r="U241" s="176"/>
      <c r="V241" s="176"/>
      <c r="W241" s="176"/>
    </row>
    <row r="242" ht="15.75" customHeight="1">
      <c r="A242" s="172"/>
      <c r="B242" s="173"/>
      <c r="K242" s="126"/>
      <c r="P242" s="174"/>
      <c r="Q242" s="174"/>
      <c r="R242" s="175"/>
      <c r="S242" s="176"/>
      <c r="T242" s="176"/>
      <c r="U242" s="176"/>
      <c r="V242" s="176"/>
      <c r="W242" s="176"/>
    </row>
    <row r="243" ht="15.75" customHeight="1">
      <c r="A243" s="172"/>
      <c r="B243" s="173"/>
      <c r="K243" s="126"/>
      <c r="P243" s="174"/>
      <c r="Q243" s="174"/>
      <c r="R243" s="175"/>
      <c r="S243" s="176"/>
      <c r="T243" s="176"/>
      <c r="U243" s="176"/>
      <c r="V243" s="176"/>
      <c r="W243" s="176"/>
    </row>
    <row r="244" ht="15.75" customHeight="1">
      <c r="A244" s="172"/>
      <c r="B244" s="173"/>
      <c r="K244" s="126"/>
      <c r="P244" s="174"/>
      <c r="Q244" s="174"/>
      <c r="R244" s="175"/>
      <c r="S244" s="176"/>
      <c r="T244" s="176"/>
      <c r="U244" s="176"/>
      <c r="V244" s="176"/>
      <c r="W244" s="176"/>
    </row>
    <row r="245" ht="15.75" customHeight="1">
      <c r="A245" s="172"/>
      <c r="B245" s="173"/>
      <c r="K245" s="126"/>
      <c r="P245" s="174"/>
      <c r="Q245" s="174"/>
      <c r="R245" s="175"/>
      <c r="S245" s="176"/>
      <c r="T245" s="176"/>
      <c r="U245" s="176"/>
      <c r="V245" s="176"/>
      <c r="W245" s="176"/>
    </row>
    <row r="246" ht="15.75" customHeight="1">
      <c r="A246" s="172"/>
      <c r="B246" s="173"/>
      <c r="K246" s="126"/>
      <c r="P246" s="174"/>
      <c r="Q246" s="174"/>
      <c r="R246" s="175"/>
      <c r="S246" s="176"/>
      <c r="T246" s="176"/>
      <c r="U246" s="176"/>
      <c r="V246" s="176"/>
      <c r="W246" s="176"/>
    </row>
    <row r="247" ht="15.75" customHeight="1">
      <c r="A247" s="172"/>
      <c r="B247" s="173"/>
      <c r="K247" s="126"/>
      <c r="P247" s="174"/>
      <c r="Q247" s="174"/>
      <c r="R247" s="175"/>
      <c r="S247" s="176"/>
      <c r="T247" s="176"/>
      <c r="U247" s="176"/>
      <c r="V247" s="176"/>
      <c r="W247" s="176"/>
    </row>
    <row r="248" ht="15.75" customHeight="1">
      <c r="A248" s="172"/>
      <c r="B248" s="173"/>
      <c r="K248" s="126"/>
      <c r="P248" s="174"/>
      <c r="Q248" s="174"/>
      <c r="R248" s="175"/>
      <c r="S248" s="176"/>
      <c r="T248" s="176"/>
      <c r="U248" s="176"/>
      <c r="V248" s="176"/>
      <c r="W248" s="176"/>
    </row>
    <row r="249" ht="15.75" customHeight="1">
      <c r="A249" s="172"/>
      <c r="B249" s="173"/>
      <c r="K249" s="126"/>
      <c r="P249" s="174"/>
      <c r="Q249" s="174"/>
      <c r="R249" s="175"/>
      <c r="S249" s="176"/>
      <c r="T249" s="176"/>
      <c r="U249" s="176"/>
      <c r="V249" s="176"/>
      <c r="W249" s="176"/>
    </row>
    <row r="250" ht="15.75" customHeight="1">
      <c r="A250" s="172"/>
      <c r="B250" s="173"/>
      <c r="K250" s="126"/>
      <c r="P250" s="174"/>
      <c r="Q250" s="174"/>
      <c r="R250" s="175"/>
      <c r="S250" s="176"/>
      <c r="T250" s="176"/>
      <c r="U250" s="176"/>
      <c r="V250" s="176"/>
      <c r="W250" s="176"/>
    </row>
    <row r="251" ht="15.75" customHeight="1">
      <c r="A251" s="172"/>
      <c r="B251" s="173"/>
      <c r="K251" s="126"/>
      <c r="P251" s="174"/>
      <c r="Q251" s="174"/>
      <c r="R251" s="175"/>
      <c r="S251" s="176"/>
      <c r="T251" s="176"/>
      <c r="U251" s="176"/>
      <c r="V251" s="176"/>
      <c r="W251" s="176"/>
    </row>
    <row r="252" ht="15.75" customHeight="1">
      <c r="A252" s="172"/>
      <c r="B252" s="173"/>
      <c r="K252" s="126"/>
      <c r="P252" s="174"/>
      <c r="Q252" s="174"/>
      <c r="R252" s="175"/>
      <c r="S252" s="176"/>
      <c r="T252" s="176"/>
      <c r="U252" s="176"/>
      <c r="V252" s="176"/>
      <c r="W252" s="176"/>
    </row>
    <row r="253" ht="15.75" customHeight="1">
      <c r="A253" s="172"/>
      <c r="B253" s="173"/>
      <c r="K253" s="126"/>
      <c r="P253" s="174"/>
      <c r="Q253" s="174"/>
      <c r="R253" s="175"/>
      <c r="S253" s="176"/>
      <c r="T253" s="176"/>
      <c r="U253" s="176"/>
      <c r="V253" s="176"/>
      <c r="W253" s="176"/>
    </row>
    <row r="254" ht="15.75" customHeight="1">
      <c r="A254" s="172"/>
      <c r="B254" s="173"/>
      <c r="K254" s="126"/>
      <c r="P254" s="174"/>
      <c r="Q254" s="174"/>
      <c r="R254" s="175"/>
      <c r="S254" s="176"/>
      <c r="T254" s="176"/>
      <c r="U254" s="176"/>
      <c r="V254" s="176"/>
      <c r="W254" s="176"/>
    </row>
    <row r="255" ht="15.75" customHeight="1">
      <c r="A255" s="172"/>
      <c r="B255" s="173"/>
      <c r="K255" s="126"/>
      <c r="P255" s="174"/>
      <c r="Q255" s="174"/>
      <c r="R255" s="175"/>
      <c r="S255" s="176"/>
      <c r="T255" s="176"/>
      <c r="U255" s="176"/>
      <c r="V255" s="176"/>
      <c r="W255" s="176"/>
    </row>
    <row r="256" ht="15.75" customHeight="1">
      <c r="A256" s="172"/>
      <c r="B256" s="173"/>
      <c r="K256" s="126"/>
      <c r="P256" s="174"/>
      <c r="Q256" s="174"/>
      <c r="R256" s="175"/>
      <c r="S256" s="176"/>
      <c r="T256" s="176"/>
      <c r="U256" s="176"/>
      <c r="V256" s="176"/>
      <c r="W256" s="176"/>
    </row>
    <row r="257" ht="15.75" customHeight="1">
      <c r="A257" s="172"/>
      <c r="B257" s="173"/>
      <c r="K257" s="126"/>
      <c r="P257" s="174"/>
      <c r="Q257" s="174"/>
      <c r="R257" s="175"/>
      <c r="S257" s="176"/>
      <c r="T257" s="176"/>
      <c r="U257" s="176"/>
      <c r="V257" s="176"/>
      <c r="W257" s="176"/>
    </row>
    <row r="258" ht="15.75" customHeight="1">
      <c r="A258" s="172"/>
      <c r="B258" s="173"/>
      <c r="K258" s="126"/>
      <c r="P258" s="174"/>
      <c r="Q258" s="174"/>
      <c r="R258" s="175"/>
      <c r="S258" s="176"/>
      <c r="T258" s="176"/>
      <c r="U258" s="176"/>
      <c r="V258" s="176"/>
      <c r="W258" s="176"/>
    </row>
    <row r="259" ht="15.75" customHeight="1">
      <c r="A259" s="172"/>
      <c r="B259" s="173"/>
      <c r="K259" s="126"/>
      <c r="P259" s="174"/>
      <c r="Q259" s="174"/>
      <c r="R259" s="175"/>
      <c r="S259" s="176"/>
      <c r="T259" s="176"/>
      <c r="U259" s="176"/>
      <c r="V259" s="176"/>
      <c r="W259" s="176"/>
    </row>
    <row r="260" ht="15.75" customHeight="1">
      <c r="A260" s="172"/>
      <c r="B260" s="173"/>
      <c r="K260" s="126"/>
      <c r="P260" s="174"/>
      <c r="Q260" s="174"/>
      <c r="R260" s="175"/>
      <c r="S260" s="176"/>
      <c r="T260" s="176"/>
      <c r="U260" s="176"/>
      <c r="V260" s="176"/>
      <c r="W260" s="176"/>
    </row>
    <row r="261" ht="15.75" customHeight="1">
      <c r="A261" s="172"/>
      <c r="B261" s="173"/>
      <c r="K261" s="126"/>
      <c r="P261" s="174"/>
      <c r="Q261" s="174"/>
      <c r="R261" s="175"/>
      <c r="S261" s="176"/>
      <c r="T261" s="176"/>
      <c r="U261" s="176"/>
      <c r="V261" s="176"/>
      <c r="W261" s="176"/>
    </row>
    <row r="262" ht="15.75" customHeight="1">
      <c r="A262" s="172"/>
      <c r="B262" s="173"/>
      <c r="K262" s="126"/>
      <c r="P262" s="174"/>
      <c r="Q262" s="174"/>
      <c r="R262" s="175"/>
      <c r="S262" s="176"/>
      <c r="T262" s="176"/>
      <c r="U262" s="176"/>
      <c r="V262" s="176"/>
      <c r="W262" s="176"/>
    </row>
    <row r="263" ht="15.75" customHeight="1">
      <c r="A263" s="172"/>
      <c r="B263" s="173"/>
      <c r="K263" s="126"/>
      <c r="P263" s="174"/>
      <c r="Q263" s="174"/>
      <c r="R263" s="175"/>
      <c r="S263" s="176"/>
      <c r="T263" s="176"/>
      <c r="U263" s="176"/>
      <c r="V263" s="176"/>
      <c r="W263" s="176"/>
    </row>
    <row r="264" ht="15.75" customHeight="1">
      <c r="A264" s="172"/>
      <c r="B264" s="173"/>
      <c r="K264" s="126"/>
      <c r="P264" s="174"/>
      <c r="Q264" s="174"/>
      <c r="R264" s="175"/>
      <c r="S264" s="176"/>
      <c r="T264" s="176"/>
      <c r="U264" s="176"/>
      <c r="V264" s="176"/>
      <c r="W264" s="176"/>
    </row>
    <row r="265" ht="15.75" customHeight="1">
      <c r="A265" s="172"/>
      <c r="B265" s="173"/>
      <c r="K265" s="126"/>
      <c r="P265" s="174"/>
      <c r="Q265" s="174"/>
      <c r="R265" s="175"/>
      <c r="S265" s="176"/>
      <c r="T265" s="176"/>
      <c r="U265" s="176"/>
      <c r="V265" s="176"/>
      <c r="W265" s="176"/>
    </row>
    <row r="266" ht="15.75" customHeight="1">
      <c r="A266" s="172"/>
      <c r="B266" s="173"/>
      <c r="K266" s="126"/>
      <c r="P266" s="174"/>
      <c r="Q266" s="174"/>
      <c r="R266" s="175"/>
      <c r="S266" s="176"/>
      <c r="T266" s="176"/>
      <c r="U266" s="176"/>
      <c r="V266" s="176"/>
      <c r="W266" s="176"/>
    </row>
    <row r="267" ht="15.75" customHeight="1">
      <c r="A267" s="172"/>
      <c r="B267" s="173"/>
      <c r="K267" s="126"/>
      <c r="P267" s="174"/>
      <c r="Q267" s="174"/>
      <c r="R267" s="175"/>
      <c r="S267" s="176"/>
      <c r="T267" s="176"/>
      <c r="U267" s="176"/>
      <c r="V267" s="176"/>
      <c r="W267" s="176"/>
    </row>
    <row r="268" ht="15.75" customHeight="1">
      <c r="A268" s="172"/>
      <c r="B268" s="173"/>
      <c r="K268" s="126"/>
      <c r="P268" s="174"/>
      <c r="Q268" s="174"/>
      <c r="R268" s="175"/>
      <c r="S268" s="176"/>
      <c r="T268" s="176"/>
      <c r="U268" s="176"/>
      <c r="V268" s="176"/>
      <c r="W268" s="176"/>
    </row>
    <row r="269" ht="15.75" customHeight="1">
      <c r="A269" s="172"/>
      <c r="B269" s="173"/>
      <c r="K269" s="126"/>
      <c r="P269" s="174"/>
      <c r="Q269" s="174"/>
      <c r="R269" s="175"/>
      <c r="S269" s="176"/>
      <c r="T269" s="176"/>
      <c r="U269" s="176"/>
      <c r="V269" s="176"/>
      <c r="W269" s="176"/>
    </row>
    <row r="270" ht="15.75" customHeight="1">
      <c r="A270" s="172"/>
      <c r="B270" s="173"/>
      <c r="K270" s="126"/>
      <c r="P270" s="174"/>
      <c r="Q270" s="174"/>
      <c r="R270" s="175"/>
      <c r="S270" s="176"/>
      <c r="T270" s="176"/>
      <c r="U270" s="176"/>
      <c r="V270" s="176"/>
      <c r="W270" s="176"/>
    </row>
    <row r="271" ht="15.75" customHeight="1">
      <c r="A271" s="172"/>
      <c r="B271" s="173"/>
      <c r="K271" s="126"/>
      <c r="P271" s="174"/>
      <c r="Q271" s="174"/>
      <c r="R271" s="175"/>
      <c r="S271" s="176"/>
      <c r="T271" s="176"/>
      <c r="U271" s="176"/>
      <c r="V271" s="176"/>
      <c r="W271" s="176"/>
    </row>
    <row r="272" ht="15.75" customHeight="1">
      <c r="A272" s="172"/>
      <c r="B272" s="173"/>
      <c r="K272" s="126"/>
      <c r="P272" s="174"/>
      <c r="Q272" s="174"/>
      <c r="R272" s="175"/>
      <c r="S272" s="176"/>
      <c r="T272" s="176"/>
      <c r="U272" s="176"/>
      <c r="V272" s="176"/>
      <c r="W272" s="176"/>
    </row>
    <row r="273" ht="15.75" customHeight="1">
      <c r="A273" s="172"/>
      <c r="B273" s="173"/>
      <c r="K273" s="126"/>
      <c r="P273" s="174"/>
      <c r="Q273" s="174"/>
      <c r="R273" s="175"/>
      <c r="S273" s="176"/>
      <c r="T273" s="176"/>
      <c r="U273" s="176"/>
      <c r="V273" s="176"/>
      <c r="W273" s="176"/>
    </row>
    <row r="274" ht="15.75" customHeight="1">
      <c r="A274" s="172"/>
      <c r="B274" s="173"/>
      <c r="K274" s="126"/>
      <c r="P274" s="174"/>
      <c r="Q274" s="174"/>
      <c r="R274" s="175"/>
      <c r="S274" s="176"/>
      <c r="T274" s="176"/>
      <c r="U274" s="176"/>
      <c r="V274" s="176"/>
      <c r="W274" s="176"/>
    </row>
    <row r="275" ht="15.75" customHeight="1">
      <c r="A275" s="172"/>
      <c r="B275" s="173"/>
      <c r="K275" s="126"/>
      <c r="P275" s="174"/>
      <c r="Q275" s="174"/>
      <c r="R275" s="175"/>
      <c r="S275" s="176"/>
      <c r="T275" s="176"/>
      <c r="U275" s="176"/>
      <c r="V275" s="176"/>
      <c r="W275" s="176"/>
    </row>
    <row r="276" ht="15.75" customHeight="1">
      <c r="A276" s="172"/>
      <c r="B276" s="173"/>
      <c r="K276" s="126"/>
      <c r="P276" s="174"/>
      <c r="Q276" s="174"/>
      <c r="R276" s="175"/>
      <c r="S276" s="176"/>
      <c r="T276" s="176"/>
      <c r="U276" s="176"/>
      <c r="V276" s="176"/>
      <c r="W276" s="176"/>
    </row>
    <row r="277" ht="15.75" customHeight="1">
      <c r="A277" s="172"/>
      <c r="B277" s="173"/>
      <c r="K277" s="126"/>
      <c r="P277" s="174"/>
      <c r="Q277" s="174"/>
      <c r="R277" s="175"/>
      <c r="S277" s="176"/>
      <c r="T277" s="176"/>
      <c r="U277" s="176"/>
      <c r="V277" s="176"/>
      <c r="W277" s="176"/>
    </row>
    <row r="278" ht="15.75" customHeight="1">
      <c r="A278" s="172"/>
      <c r="B278" s="173"/>
      <c r="K278" s="126"/>
      <c r="P278" s="174"/>
      <c r="Q278" s="174"/>
      <c r="R278" s="175"/>
      <c r="S278" s="176"/>
      <c r="T278" s="176"/>
      <c r="U278" s="176"/>
      <c r="V278" s="176"/>
      <c r="W278" s="176"/>
    </row>
    <row r="279" ht="15.75" customHeight="1">
      <c r="A279" s="172"/>
      <c r="B279" s="173"/>
      <c r="K279" s="126"/>
      <c r="P279" s="174"/>
      <c r="Q279" s="174"/>
      <c r="R279" s="175"/>
      <c r="S279" s="176"/>
      <c r="T279" s="176"/>
      <c r="U279" s="176"/>
      <c r="V279" s="176"/>
      <c r="W279" s="176"/>
    </row>
    <row r="280" ht="15.75" customHeight="1">
      <c r="A280" s="172"/>
      <c r="B280" s="173"/>
      <c r="K280" s="126"/>
      <c r="P280" s="174"/>
      <c r="Q280" s="174"/>
      <c r="R280" s="175"/>
      <c r="S280" s="176"/>
      <c r="T280" s="176"/>
      <c r="U280" s="176"/>
      <c r="V280" s="176"/>
      <c r="W280" s="176"/>
    </row>
    <row r="281" ht="15.75" customHeight="1">
      <c r="A281" s="172"/>
      <c r="B281" s="173"/>
      <c r="K281" s="126"/>
      <c r="P281" s="174"/>
      <c r="Q281" s="174"/>
      <c r="R281" s="175"/>
      <c r="S281" s="176"/>
      <c r="T281" s="176"/>
      <c r="U281" s="176"/>
      <c r="V281" s="176"/>
      <c r="W281" s="176"/>
    </row>
    <row r="282" ht="15.75" customHeight="1">
      <c r="A282" s="172"/>
      <c r="B282" s="173"/>
      <c r="K282" s="126"/>
      <c r="P282" s="174"/>
      <c r="Q282" s="174"/>
      <c r="R282" s="175"/>
      <c r="S282" s="176"/>
      <c r="T282" s="176"/>
      <c r="U282" s="176"/>
      <c r="V282" s="176"/>
      <c r="W282" s="176"/>
    </row>
    <row r="283" ht="15.75" customHeight="1">
      <c r="A283" s="172"/>
      <c r="B283" s="173"/>
      <c r="K283" s="126"/>
      <c r="P283" s="174"/>
      <c r="Q283" s="174"/>
      <c r="R283" s="175"/>
      <c r="S283" s="176"/>
      <c r="T283" s="176"/>
      <c r="U283" s="176"/>
      <c r="V283" s="176"/>
      <c r="W283" s="176"/>
    </row>
    <row r="284" ht="15.75" customHeight="1">
      <c r="A284" s="172"/>
      <c r="B284" s="173"/>
      <c r="K284" s="126"/>
      <c r="P284" s="174"/>
      <c r="Q284" s="174"/>
      <c r="R284" s="175"/>
      <c r="S284" s="176"/>
      <c r="T284" s="176"/>
      <c r="U284" s="176"/>
      <c r="V284" s="176"/>
      <c r="W284" s="176"/>
    </row>
    <row r="285" ht="15.75" customHeight="1">
      <c r="A285" s="172"/>
      <c r="B285" s="173"/>
      <c r="K285" s="126"/>
      <c r="P285" s="174"/>
      <c r="Q285" s="174"/>
      <c r="R285" s="175"/>
      <c r="S285" s="176"/>
      <c r="T285" s="176"/>
      <c r="U285" s="176"/>
      <c r="V285" s="176"/>
      <c r="W285" s="176"/>
    </row>
    <row r="286" ht="15.75" customHeight="1">
      <c r="A286" s="172"/>
      <c r="B286" s="173"/>
      <c r="K286" s="126"/>
      <c r="P286" s="174"/>
      <c r="Q286" s="174"/>
      <c r="R286" s="175"/>
      <c r="S286" s="176"/>
      <c r="T286" s="176"/>
      <c r="U286" s="176"/>
      <c r="V286" s="176"/>
      <c r="W286" s="176"/>
    </row>
    <row r="287" ht="15.75" customHeight="1">
      <c r="A287" s="172"/>
      <c r="B287" s="173"/>
      <c r="K287" s="126"/>
      <c r="P287" s="174"/>
      <c r="Q287" s="174"/>
      <c r="R287" s="175"/>
      <c r="S287" s="176"/>
      <c r="T287" s="176"/>
      <c r="U287" s="176"/>
      <c r="V287" s="176"/>
      <c r="W287" s="176"/>
    </row>
    <row r="288" ht="15.75" customHeight="1">
      <c r="A288" s="172"/>
      <c r="B288" s="173"/>
      <c r="K288" s="126"/>
      <c r="P288" s="174"/>
      <c r="Q288" s="174"/>
      <c r="R288" s="175"/>
      <c r="S288" s="176"/>
      <c r="T288" s="176"/>
      <c r="U288" s="176"/>
      <c r="V288" s="176"/>
      <c r="W288" s="176"/>
    </row>
    <row r="289" ht="15.75" customHeight="1">
      <c r="A289" s="172"/>
      <c r="B289" s="173"/>
      <c r="K289" s="126"/>
      <c r="P289" s="174"/>
      <c r="Q289" s="174"/>
      <c r="R289" s="175"/>
      <c r="S289" s="176"/>
      <c r="T289" s="176"/>
      <c r="U289" s="176"/>
      <c r="V289" s="176"/>
      <c r="W289" s="176"/>
    </row>
    <row r="290" ht="15.75" customHeight="1">
      <c r="A290" s="172"/>
      <c r="B290" s="173"/>
      <c r="K290" s="126"/>
      <c r="P290" s="174"/>
      <c r="Q290" s="174"/>
      <c r="R290" s="175"/>
      <c r="S290" s="176"/>
      <c r="T290" s="176"/>
      <c r="U290" s="176"/>
      <c r="V290" s="176"/>
      <c r="W290" s="176"/>
    </row>
    <row r="291" ht="15.75" customHeight="1">
      <c r="A291" s="172"/>
      <c r="B291" s="173"/>
      <c r="K291" s="126"/>
      <c r="P291" s="174"/>
      <c r="Q291" s="174"/>
      <c r="R291" s="175"/>
      <c r="S291" s="176"/>
      <c r="T291" s="176"/>
      <c r="U291" s="176"/>
      <c r="V291" s="176"/>
      <c r="W291" s="176"/>
    </row>
    <row r="292" ht="15.75" customHeight="1">
      <c r="A292" s="172"/>
      <c r="B292" s="173"/>
      <c r="K292" s="126"/>
      <c r="P292" s="174"/>
      <c r="Q292" s="174"/>
      <c r="R292" s="175"/>
      <c r="S292" s="176"/>
      <c r="T292" s="176"/>
      <c r="U292" s="176"/>
      <c r="V292" s="176"/>
      <c r="W292" s="176"/>
    </row>
    <row r="293" ht="15.75" customHeight="1">
      <c r="A293" s="172"/>
      <c r="B293" s="173"/>
      <c r="K293" s="126"/>
      <c r="P293" s="174"/>
      <c r="Q293" s="174"/>
      <c r="R293" s="175"/>
      <c r="S293" s="176"/>
      <c r="T293" s="176"/>
      <c r="U293" s="176"/>
      <c r="V293" s="176"/>
      <c r="W293" s="176"/>
    </row>
    <row r="294" ht="15.75" customHeight="1">
      <c r="A294" s="172"/>
      <c r="B294" s="173"/>
      <c r="K294" s="126"/>
      <c r="P294" s="174"/>
      <c r="Q294" s="174"/>
      <c r="R294" s="175"/>
      <c r="S294" s="176"/>
      <c r="T294" s="176"/>
      <c r="U294" s="176"/>
      <c r="V294" s="176"/>
      <c r="W294" s="176"/>
    </row>
    <row r="295" ht="15.75" customHeight="1">
      <c r="A295" s="172"/>
      <c r="B295" s="173"/>
      <c r="K295" s="126"/>
      <c r="P295" s="174"/>
      <c r="Q295" s="174"/>
      <c r="R295" s="175"/>
      <c r="S295" s="176"/>
      <c r="T295" s="176"/>
      <c r="U295" s="176"/>
      <c r="V295" s="176"/>
      <c r="W295" s="176"/>
    </row>
    <row r="296" ht="15.75" customHeight="1">
      <c r="A296" s="172"/>
      <c r="B296" s="173"/>
      <c r="K296" s="126"/>
      <c r="P296" s="174"/>
      <c r="Q296" s="174"/>
      <c r="R296" s="175"/>
      <c r="S296" s="176"/>
      <c r="T296" s="176"/>
      <c r="U296" s="176"/>
      <c r="V296" s="176"/>
      <c r="W296" s="176"/>
    </row>
    <row r="297" ht="15.75" customHeight="1">
      <c r="A297" s="172"/>
      <c r="B297" s="173"/>
      <c r="K297" s="126"/>
      <c r="P297" s="174"/>
      <c r="Q297" s="174"/>
      <c r="R297" s="175"/>
      <c r="S297" s="176"/>
      <c r="T297" s="176"/>
      <c r="U297" s="176"/>
      <c r="V297" s="176"/>
      <c r="W297" s="176"/>
    </row>
    <row r="298" ht="15.75" customHeight="1">
      <c r="A298" s="172"/>
      <c r="B298" s="173"/>
      <c r="K298" s="126"/>
      <c r="P298" s="174"/>
      <c r="Q298" s="174"/>
      <c r="R298" s="175"/>
      <c r="S298" s="176"/>
      <c r="T298" s="176"/>
      <c r="U298" s="176"/>
      <c r="V298" s="176"/>
      <c r="W298" s="176"/>
    </row>
    <row r="299" ht="15.75" customHeight="1">
      <c r="A299" s="172"/>
      <c r="B299" s="173"/>
      <c r="K299" s="126"/>
      <c r="P299" s="174"/>
      <c r="Q299" s="174"/>
      <c r="R299" s="175"/>
      <c r="S299" s="176"/>
      <c r="T299" s="176"/>
      <c r="U299" s="176"/>
      <c r="V299" s="176"/>
      <c r="W299" s="176"/>
    </row>
    <row r="300" ht="15.75" customHeight="1">
      <c r="A300" s="172"/>
      <c r="B300" s="173"/>
      <c r="K300" s="126"/>
      <c r="P300" s="174"/>
      <c r="Q300" s="174"/>
      <c r="R300" s="175"/>
      <c r="S300" s="176"/>
      <c r="T300" s="176"/>
      <c r="U300" s="176"/>
      <c r="V300" s="176"/>
      <c r="W300" s="176"/>
    </row>
    <row r="301" ht="15.75" customHeight="1">
      <c r="A301" s="172"/>
      <c r="B301" s="173"/>
      <c r="K301" s="126"/>
      <c r="P301" s="174"/>
      <c r="Q301" s="174"/>
      <c r="R301" s="175"/>
      <c r="S301" s="176"/>
      <c r="T301" s="176"/>
      <c r="U301" s="176"/>
      <c r="V301" s="176"/>
      <c r="W301" s="176"/>
    </row>
    <row r="302" ht="15.75" customHeight="1">
      <c r="A302" s="172"/>
      <c r="B302" s="173"/>
      <c r="K302" s="126"/>
      <c r="P302" s="174"/>
      <c r="Q302" s="174"/>
      <c r="R302" s="175"/>
      <c r="S302" s="176"/>
      <c r="T302" s="176"/>
      <c r="U302" s="176"/>
      <c r="V302" s="176"/>
      <c r="W302" s="176"/>
    </row>
    <row r="303" ht="15.75" customHeight="1">
      <c r="A303" s="172"/>
      <c r="B303" s="173"/>
      <c r="K303" s="126"/>
      <c r="P303" s="174"/>
      <c r="Q303" s="174"/>
      <c r="R303" s="175"/>
      <c r="S303" s="176"/>
      <c r="T303" s="176"/>
      <c r="U303" s="176"/>
      <c r="V303" s="176"/>
      <c r="W303" s="176"/>
    </row>
    <row r="304" ht="15.75" customHeight="1">
      <c r="A304" s="172"/>
      <c r="B304" s="173"/>
      <c r="K304" s="126"/>
      <c r="P304" s="174"/>
      <c r="Q304" s="174"/>
      <c r="R304" s="175"/>
      <c r="S304" s="176"/>
      <c r="T304" s="176"/>
      <c r="U304" s="176"/>
      <c r="V304" s="176"/>
      <c r="W304" s="176"/>
    </row>
    <row r="305" ht="15.75" customHeight="1">
      <c r="A305" s="172"/>
      <c r="B305" s="173"/>
      <c r="K305" s="126"/>
      <c r="P305" s="174"/>
      <c r="Q305" s="174"/>
      <c r="R305" s="175"/>
      <c r="S305" s="176"/>
      <c r="T305" s="176"/>
      <c r="U305" s="176"/>
      <c r="V305" s="176"/>
      <c r="W305" s="176"/>
    </row>
    <row r="306" ht="15.75" customHeight="1">
      <c r="A306" s="172"/>
      <c r="B306" s="173"/>
      <c r="K306" s="126"/>
      <c r="P306" s="174"/>
      <c r="Q306" s="174"/>
      <c r="R306" s="175"/>
      <c r="S306" s="176"/>
      <c r="T306" s="176"/>
      <c r="U306" s="176"/>
      <c r="V306" s="176"/>
      <c r="W306" s="176"/>
    </row>
    <row r="307" ht="15.75" customHeight="1">
      <c r="A307" s="172"/>
      <c r="B307" s="173"/>
      <c r="K307" s="126"/>
      <c r="P307" s="174"/>
      <c r="Q307" s="174"/>
      <c r="R307" s="175"/>
      <c r="S307" s="176"/>
      <c r="T307" s="176"/>
      <c r="U307" s="176"/>
      <c r="V307" s="176"/>
      <c r="W307" s="176"/>
    </row>
    <row r="308" ht="15.75" customHeight="1">
      <c r="A308" s="172"/>
      <c r="B308" s="173"/>
      <c r="K308" s="126"/>
      <c r="P308" s="174"/>
      <c r="Q308" s="174"/>
      <c r="R308" s="175"/>
      <c r="S308" s="176"/>
      <c r="T308" s="176"/>
      <c r="U308" s="176"/>
      <c r="V308" s="176"/>
      <c r="W308" s="176"/>
    </row>
    <row r="309" ht="15.75" customHeight="1">
      <c r="A309" s="172"/>
      <c r="B309" s="173"/>
      <c r="K309" s="126"/>
      <c r="P309" s="174"/>
      <c r="Q309" s="174"/>
      <c r="R309" s="175"/>
      <c r="S309" s="176"/>
      <c r="T309" s="176"/>
      <c r="U309" s="176"/>
      <c r="V309" s="176"/>
      <c r="W309" s="176"/>
    </row>
    <row r="310" ht="15.75" customHeight="1">
      <c r="A310" s="172"/>
      <c r="B310" s="173"/>
      <c r="K310" s="126"/>
      <c r="P310" s="174"/>
      <c r="Q310" s="174"/>
      <c r="R310" s="175"/>
      <c r="S310" s="176"/>
      <c r="T310" s="176"/>
      <c r="U310" s="176"/>
      <c r="V310" s="176"/>
      <c r="W310" s="176"/>
    </row>
    <row r="311" ht="15.75" customHeight="1">
      <c r="A311" s="172"/>
      <c r="B311" s="173"/>
      <c r="K311" s="126"/>
      <c r="P311" s="174"/>
      <c r="Q311" s="174"/>
      <c r="R311" s="175"/>
      <c r="S311" s="176"/>
      <c r="T311" s="176"/>
      <c r="U311" s="176"/>
      <c r="V311" s="176"/>
      <c r="W311" s="176"/>
    </row>
    <row r="312" ht="15.75" customHeight="1">
      <c r="A312" s="172"/>
      <c r="B312" s="173"/>
      <c r="K312" s="126"/>
      <c r="P312" s="174"/>
      <c r="Q312" s="174"/>
      <c r="R312" s="175"/>
      <c r="S312" s="176"/>
      <c r="T312" s="176"/>
      <c r="U312" s="176"/>
      <c r="V312" s="176"/>
      <c r="W312" s="176"/>
    </row>
    <row r="313" ht="15.75" customHeight="1">
      <c r="A313" s="172"/>
      <c r="B313" s="173"/>
      <c r="K313" s="126"/>
      <c r="P313" s="174"/>
      <c r="Q313" s="174"/>
      <c r="R313" s="175"/>
      <c r="S313" s="176"/>
      <c r="T313" s="176"/>
      <c r="U313" s="176"/>
      <c r="V313" s="176"/>
      <c r="W313" s="176"/>
    </row>
    <row r="314" ht="15.75" customHeight="1">
      <c r="A314" s="172"/>
      <c r="B314" s="173"/>
      <c r="K314" s="126"/>
      <c r="P314" s="174"/>
      <c r="Q314" s="174"/>
      <c r="R314" s="175"/>
      <c r="S314" s="176"/>
      <c r="T314" s="176"/>
      <c r="U314" s="176"/>
      <c r="V314" s="176"/>
      <c r="W314" s="176"/>
    </row>
    <row r="315" ht="15.75" customHeight="1">
      <c r="A315" s="172"/>
      <c r="B315" s="173"/>
      <c r="K315" s="126"/>
      <c r="P315" s="174"/>
      <c r="Q315" s="174"/>
      <c r="R315" s="175"/>
      <c r="S315" s="176"/>
      <c r="T315" s="176"/>
      <c r="U315" s="176"/>
      <c r="V315" s="176"/>
      <c r="W315" s="176"/>
    </row>
    <row r="316" ht="15.75" customHeight="1">
      <c r="A316" s="172"/>
      <c r="B316" s="173"/>
      <c r="K316" s="126"/>
      <c r="P316" s="174"/>
      <c r="Q316" s="174"/>
      <c r="R316" s="175"/>
      <c r="S316" s="176"/>
      <c r="T316" s="176"/>
      <c r="U316" s="176"/>
      <c r="V316" s="176"/>
      <c r="W316" s="176"/>
    </row>
    <row r="317" ht="15.75" customHeight="1">
      <c r="A317" s="172"/>
      <c r="B317" s="173"/>
      <c r="K317" s="126"/>
      <c r="P317" s="174"/>
      <c r="Q317" s="174"/>
      <c r="R317" s="175"/>
      <c r="S317" s="176"/>
      <c r="T317" s="176"/>
      <c r="U317" s="176"/>
      <c r="V317" s="176"/>
      <c r="W317" s="176"/>
    </row>
    <row r="318" ht="15.75" customHeight="1">
      <c r="A318" s="172"/>
      <c r="B318" s="173"/>
      <c r="K318" s="126"/>
      <c r="P318" s="174"/>
      <c r="Q318" s="174"/>
      <c r="R318" s="175"/>
      <c r="S318" s="176"/>
      <c r="T318" s="176"/>
      <c r="U318" s="176"/>
      <c r="V318" s="176"/>
      <c r="W318" s="176"/>
    </row>
    <row r="319" ht="15.75" customHeight="1">
      <c r="A319" s="172"/>
      <c r="B319" s="173"/>
      <c r="K319" s="126"/>
      <c r="P319" s="174"/>
      <c r="Q319" s="174"/>
      <c r="R319" s="175"/>
      <c r="S319" s="176"/>
      <c r="T319" s="176"/>
      <c r="U319" s="176"/>
      <c r="V319" s="176"/>
      <c r="W319" s="176"/>
    </row>
    <row r="320" ht="15.75" customHeight="1">
      <c r="A320" s="172"/>
      <c r="B320" s="173"/>
      <c r="K320" s="126"/>
      <c r="P320" s="174"/>
      <c r="Q320" s="174"/>
      <c r="R320" s="175"/>
      <c r="S320" s="176"/>
      <c r="T320" s="176"/>
      <c r="U320" s="176"/>
      <c r="V320" s="176"/>
      <c r="W320" s="176"/>
    </row>
    <row r="321" ht="15.75" customHeight="1">
      <c r="A321" s="172"/>
      <c r="B321" s="173"/>
      <c r="K321" s="126"/>
      <c r="P321" s="174"/>
      <c r="Q321" s="174"/>
      <c r="R321" s="175"/>
      <c r="S321" s="176"/>
      <c r="T321" s="176"/>
      <c r="U321" s="176"/>
      <c r="V321" s="176"/>
      <c r="W321" s="176"/>
    </row>
    <row r="322" ht="15.75" customHeight="1">
      <c r="A322" s="172"/>
      <c r="B322" s="173"/>
      <c r="K322" s="126"/>
      <c r="P322" s="174"/>
      <c r="Q322" s="174"/>
      <c r="R322" s="175"/>
      <c r="S322" s="176"/>
      <c r="T322" s="176"/>
      <c r="U322" s="176"/>
      <c r="V322" s="176"/>
      <c r="W322" s="176"/>
    </row>
    <row r="323" ht="15.75" customHeight="1">
      <c r="A323" s="172"/>
      <c r="B323" s="173"/>
      <c r="K323" s="126"/>
      <c r="P323" s="174"/>
      <c r="Q323" s="174"/>
      <c r="R323" s="175"/>
      <c r="S323" s="176"/>
      <c r="T323" s="176"/>
      <c r="U323" s="176"/>
      <c r="V323" s="176"/>
      <c r="W323" s="176"/>
    </row>
    <row r="324" ht="15.75" customHeight="1">
      <c r="A324" s="172"/>
      <c r="B324" s="173"/>
      <c r="K324" s="126"/>
      <c r="P324" s="174"/>
      <c r="Q324" s="174"/>
      <c r="R324" s="175"/>
      <c r="S324" s="176"/>
      <c r="T324" s="176"/>
      <c r="U324" s="176"/>
      <c r="V324" s="176"/>
      <c r="W324" s="176"/>
    </row>
    <row r="325" ht="15.75" customHeight="1">
      <c r="A325" s="172"/>
      <c r="B325" s="173"/>
      <c r="K325" s="126"/>
      <c r="P325" s="174"/>
      <c r="Q325" s="174"/>
      <c r="R325" s="175"/>
      <c r="S325" s="176"/>
      <c r="T325" s="176"/>
      <c r="U325" s="176"/>
      <c r="V325" s="176"/>
      <c r="W325" s="176"/>
    </row>
    <row r="326" ht="15.75" customHeight="1">
      <c r="A326" s="172"/>
      <c r="B326" s="173"/>
      <c r="K326" s="126"/>
      <c r="P326" s="174"/>
      <c r="Q326" s="174"/>
      <c r="R326" s="175"/>
      <c r="S326" s="176"/>
      <c r="T326" s="176"/>
      <c r="U326" s="176"/>
      <c r="V326" s="176"/>
      <c r="W326" s="176"/>
    </row>
    <row r="327" ht="15.75" customHeight="1">
      <c r="A327" s="172"/>
      <c r="B327" s="173"/>
      <c r="K327" s="126"/>
      <c r="P327" s="174"/>
      <c r="Q327" s="174"/>
      <c r="R327" s="175"/>
      <c r="S327" s="176"/>
      <c r="T327" s="176"/>
      <c r="U327" s="176"/>
      <c r="V327" s="176"/>
      <c r="W327" s="176"/>
    </row>
    <row r="328" ht="15.75" customHeight="1">
      <c r="A328" s="172"/>
      <c r="B328" s="173"/>
      <c r="K328" s="126"/>
      <c r="P328" s="174"/>
      <c r="Q328" s="174"/>
      <c r="R328" s="175"/>
      <c r="S328" s="176"/>
      <c r="T328" s="176"/>
      <c r="U328" s="176"/>
      <c r="V328" s="176"/>
      <c r="W328" s="176"/>
    </row>
    <row r="329" ht="15.75" customHeight="1">
      <c r="A329" s="172"/>
      <c r="B329" s="173"/>
      <c r="K329" s="126"/>
      <c r="P329" s="174"/>
      <c r="Q329" s="174"/>
      <c r="R329" s="175"/>
      <c r="S329" s="176"/>
      <c r="T329" s="176"/>
      <c r="U329" s="176"/>
      <c r="V329" s="176"/>
      <c r="W329" s="176"/>
    </row>
    <row r="330" ht="15.75" customHeight="1">
      <c r="A330" s="172"/>
      <c r="B330" s="173"/>
      <c r="K330" s="126"/>
      <c r="P330" s="174"/>
      <c r="Q330" s="174"/>
      <c r="R330" s="175"/>
      <c r="S330" s="176"/>
      <c r="T330" s="176"/>
      <c r="U330" s="176"/>
      <c r="V330" s="176"/>
      <c r="W330" s="176"/>
    </row>
    <row r="331" ht="15.75" customHeight="1">
      <c r="A331" s="172"/>
      <c r="B331" s="173"/>
      <c r="K331" s="126"/>
      <c r="P331" s="174"/>
      <c r="Q331" s="174"/>
      <c r="R331" s="175"/>
      <c r="S331" s="176"/>
      <c r="T331" s="176"/>
      <c r="U331" s="176"/>
      <c r="V331" s="176"/>
      <c r="W331" s="176"/>
    </row>
    <row r="332" ht="15.75" customHeight="1">
      <c r="A332" s="172"/>
      <c r="B332" s="173"/>
      <c r="K332" s="126"/>
      <c r="P332" s="174"/>
      <c r="Q332" s="174"/>
      <c r="R332" s="175"/>
      <c r="S332" s="176"/>
      <c r="T332" s="176"/>
      <c r="U332" s="176"/>
      <c r="V332" s="176"/>
      <c r="W332" s="176"/>
    </row>
    <row r="333" ht="15.75" customHeight="1">
      <c r="A333" s="172"/>
      <c r="B333" s="173"/>
      <c r="K333" s="126"/>
      <c r="P333" s="174"/>
      <c r="Q333" s="174"/>
      <c r="R333" s="175"/>
      <c r="S333" s="176"/>
      <c r="T333" s="176"/>
      <c r="U333" s="176"/>
      <c r="V333" s="176"/>
      <c r="W333" s="176"/>
    </row>
    <row r="334" ht="15.75" customHeight="1">
      <c r="A334" s="172"/>
      <c r="B334" s="173"/>
      <c r="K334" s="126"/>
      <c r="P334" s="174"/>
      <c r="Q334" s="174"/>
      <c r="R334" s="175"/>
      <c r="S334" s="176"/>
      <c r="T334" s="176"/>
      <c r="U334" s="176"/>
      <c r="V334" s="176"/>
      <c r="W334" s="176"/>
    </row>
    <row r="335" ht="15.75" customHeight="1">
      <c r="K335" s="177"/>
      <c r="R335" s="178"/>
    </row>
    <row r="336" ht="15.75" customHeight="1">
      <c r="K336" s="177"/>
      <c r="R336" s="178"/>
    </row>
    <row r="337" ht="15.75" customHeight="1">
      <c r="K337" s="177"/>
      <c r="R337" s="178"/>
    </row>
    <row r="338" ht="15.75" customHeight="1">
      <c r="K338" s="177"/>
      <c r="R338" s="178"/>
    </row>
    <row r="339" ht="15.75" customHeight="1">
      <c r="K339" s="177"/>
      <c r="R339" s="178"/>
    </row>
    <row r="340" ht="15.75" customHeight="1">
      <c r="K340" s="177"/>
      <c r="R340" s="178"/>
    </row>
    <row r="341" ht="15.75" customHeight="1">
      <c r="K341" s="177"/>
      <c r="R341" s="178"/>
    </row>
    <row r="342" ht="15.75" customHeight="1">
      <c r="K342" s="177"/>
      <c r="R342" s="178"/>
    </row>
    <row r="343" ht="15.75" customHeight="1">
      <c r="K343" s="177"/>
      <c r="R343" s="178"/>
    </row>
    <row r="344" ht="15.75" customHeight="1">
      <c r="K344" s="177"/>
      <c r="R344" s="178"/>
    </row>
    <row r="345" ht="15.75" customHeight="1">
      <c r="K345" s="177"/>
      <c r="R345" s="178"/>
    </row>
    <row r="346" ht="15.75" customHeight="1">
      <c r="K346" s="177"/>
      <c r="R346" s="178"/>
    </row>
    <row r="347" ht="15.75" customHeight="1">
      <c r="K347" s="177"/>
      <c r="R347" s="178"/>
    </row>
    <row r="348" ht="15.75" customHeight="1">
      <c r="K348" s="177"/>
      <c r="R348" s="178"/>
    </row>
    <row r="349" ht="15.75" customHeight="1">
      <c r="K349" s="177"/>
      <c r="R349" s="178"/>
    </row>
    <row r="350" ht="15.75" customHeight="1">
      <c r="K350" s="177"/>
      <c r="R350" s="178"/>
    </row>
    <row r="351" ht="15.75" customHeight="1">
      <c r="K351" s="177"/>
      <c r="R351" s="178"/>
    </row>
    <row r="352" ht="15.75" customHeight="1">
      <c r="K352" s="177"/>
      <c r="R352" s="178"/>
    </row>
    <row r="353" ht="15.75" customHeight="1">
      <c r="K353" s="177"/>
      <c r="R353" s="178"/>
    </row>
    <row r="354" ht="15.75" customHeight="1">
      <c r="K354" s="177"/>
      <c r="R354" s="178"/>
    </row>
    <row r="355" ht="15.75" customHeight="1">
      <c r="K355" s="177"/>
      <c r="R355" s="178"/>
    </row>
    <row r="356" ht="15.75" customHeight="1">
      <c r="K356" s="177"/>
      <c r="R356" s="178"/>
    </row>
    <row r="357" ht="15.75" customHeight="1">
      <c r="K357" s="177"/>
      <c r="R357" s="178"/>
    </row>
    <row r="358" ht="15.75" customHeight="1">
      <c r="K358" s="177"/>
      <c r="R358" s="178"/>
    </row>
    <row r="359" ht="15.75" customHeight="1">
      <c r="K359" s="177"/>
      <c r="R359" s="178"/>
    </row>
    <row r="360" ht="15.75" customHeight="1">
      <c r="K360" s="177"/>
      <c r="R360" s="178"/>
    </row>
    <row r="361" ht="15.75" customHeight="1">
      <c r="K361" s="177"/>
      <c r="R361" s="178"/>
    </row>
    <row r="362" ht="15.75" customHeight="1">
      <c r="K362" s="177"/>
      <c r="R362" s="178"/>
    </row>
    <row r="363" ht="15.75" customHeight="1">
      <c r="K363" s="177"/>
      <c r="R363" s="178"/>
    </row>
    <row r="364" ht="15.75" customHeight="1">
      <c r="K364" s="177"/>
      <c r="R364" s="178"/>
    </row>
    <row r="365" ht="15.75" customHeight="1">
      <c r="K365" s="177"/>
      <c r="R365" s="178"/>
    </row>
    <row r="366" ht="15.75" customHeight="1">
      <c r="K366" s="177"/>
      <c r="R366" s="178"/>
    </row>
    <row r="367" ht="15.75" customHeight="1">
      <c r="K367" s="177"/>
      <c r="R367" s="178"/>
    </row>
    <row r="368" ht="15.75" customHeight="1">
      <c r="K368" s="177"/>
      <c r="R368" s="178"/>
    </row>
    <row r="369" ht="15.75" customHeight="1">
      <c r="K369" s="177"/>
      <c r="R369" s="178"/>
    </row>
    <row r="370" ht="15.75" customHeight="1">
      <c r="K370" s="177"/>
      <c r="R370" s="178"/>
    </row>
    <row r="371" ht="15.75" customHeight="1">
      <c r="K371" s="177"/>
      <c r="R371" s="178"/>
    </row>
    <row r="372" ht="15.75" customHeight="1">
      <c r="K372" s="177"/>
      <c r="R372" s="178"/>
    </row>
    <row r="373" ht="15.75" customHeight="1">
      <c r="K373" s="177"/>
      <c r="R373" s="178"/>
    </row>
    <row r="374" ht="15.75" customHeight="1">
      <c r="K374" s="177"/>
      <c r="R374" s="178"/>
    </row>
    <row r="375" ht="15.75" customHeight="1">
      <c r="K375" s="177"/>
      <c r="R375" s="178"/>
    </row>
    <row r="376" ht="15.75" customHeight="1">
      <c r="K376" s="177"/>
      <c r="R376" s="178"/>
    </row>
    <row r="377" ht="15.75" customHeight="1">
      <c r="K377" s="177"/>
      <c r="R377" s="178"/>
    </row>
    <row r="378" ht="15.75" customHeight="1">
      <c r="K378" s="177"/>
      <c r="R378" s="178"/>
    </row>
    <row r="379" ht="15.75" customHeight="1">
      <c r="K379" s="177"/>
      <c r="R379" s="178"/>
    </row>
    <row r="380" ht="15.75" customHeight="1">
      <c r="K380" s="177"/>
      <c r="R380" s="178"/>
    </row>
    <row r="381" ht="15.75" customHeight="1">
      <c r="K381" s="177"/>
      <c r="R381" s="178"/>
    </row>
    <row r="382" ht="15.75" customHeight="1">
      <c r="K382" s="177"/>
      <c r="R382" s="178"/>
    </row>
    <row r="383" ht="15.75" customHeight="1">
      <c r="K383" s="177"/>
      <c r="R383" s="178"/>
    </row>
    <row r="384" ht="15.75" customHeight="1">
      <c r="K384" s="177"/>
      <c r="R384" s="178"/>
    </row>
    <row r="385" ht="15.75" customHeight="1">
      <c r="K385" s="177"/>
      <c r="R385" s="178"/>
    </row>
    <row r="386" ht="15.75" customHeight="1">
      <c r="K386" s="177"/>
      <c r="R386" s="178"/>
    </row>
    <row r="387" ht="15.75" customHeight="1">
      <c r="K387" s="177"/>
      <c r="R387" s="178"/>
    </row>
    <row r="388" ht="15.75" customHeight="1">
      <c r="K388" s="177"/>
      <c r="R388" s="178"/>
    </row>
    <row r="389" ht="15.75" customHeight="1">
      <c r="K389" s="177"/>
      <c r="R389" s="178"/>
    </row>
    <row r="390" ht="15.75" customHeight="1">
      <c r="K390" s="177"/>
      <c r="R390" s="178"/>
    </row>
    <row r="391" ht="15.75" customHeight="1">
      <c r="K391" s="177"/>
      <c r="R391" s="178"/>
    </row>
    <row r="392" ht="15.75" customHeight="1">
      <c r="K392" s="177"/>
      <c r="R392" s="178"/>
    </row>
    <row r="393" ht="15.75" customHeight="1">
      <c r="K393" s="177"/>
      <c r="R393" s="178"/>
    </row>
    <row r="394" ht="15.75" customHeight="1">
      <c r="K394" s="177"/>
      <c r="R394" s="178"/>
    </row>
    <row r="395" ht="15.75" customHeight="1">
      <c r="K395" s="177"/>
      <c r="R395" s="178"/>
    </row>
    <row r="396" ht="15.75" customHeight="1">
      <c r="K396" s="177"/>
      <c r="R396" s="178"/>
    </row>
    <row r="397" ht="15.75" customHeight="1">
      <c r="K397" s="177"/>
      <c r="R397" s="178"/>
    </row>
    <row r="398" ht="15.75" customHeight="1">
      <c r="K398" s="177"/>
      <c r="R398" s="178"/>
    </row>
    <row r="399" ht="15.75" customHeight="1">
      <c r="K399" s="177"/>
      <c r="R399" s="178"/>
    </row>
    <row r="400" ht="15.75" customHeight="1">
      <c r="K400" s="177"/>
      <c r="R400" s="178"/>
    </row>
    <row r="401" ht="15.75" customHeight="1">
      <c r="K401" s="177"/>
      <c r="R401" s="178"/>
    </row>
    <row r="402" ht="15.75" customHeight="1">
      <c r="K402" s="177"/>
      <c r="R402" s="178"/>
    </row>
    <row r="403" ht="15.75" customHeight="1">
      <c r="K403" s="177"/>
      <c r="R403" s="178"/>
    </row>
    <row r="404" ht="15.75" customHeight="1">
      <c r="K404" s="177"/>
      <c r="R404" s="178"/>
    </row>
    <row r="405" ht="15.75" customHeight="1">
      <c r="K405" s="177"/>
      <c r="R405" s="178"/>
    </row>
    <row r="406" ht="15.75" customHeight="1">
      <c r="K406" s="177"/>
      <c r="R406" s="178"/>
    </row>
    <row r="407" ht="15.75" customHeight="1">
      <c r="K407" s="177"/>
      <c r="R407" s="178"/>
    </row>
    <row r="408" ht="15.75" customHeight="1">
      <c r="K408" s="177"/>
      <c r="R408" s="178"/>
    </row>
    <row r="409" ht="15.75" customHeight="1">
      <c r="K409" s="177"/>
      <c r="R409" s="178"/>
    </row>
    <row r="410" ht="15.75" customHeight="1">
      <c r="K410" s="177"/>
      <c r="R410" s="178"/>
    </row>
    <row r="411" ht="15.75" customHeight="1">
      <c r="K411" s="177"/>
      <c r="R411" s="178"/>
    </row>
    <row r="412" ht="15.75" customHeight="1">
      <c r="K412" s="177"/>
      <c r="R412" s="178"/>
    </row>
    <row r="413" ht="15.75" customHeight="1">
      <c r="K413" s="177"/>
      <c r="R413" s="178"/>
    </row>
    <row r="414" ht="15.75" customHeight="1">
      <c r="K414" s="177"/>
      <c r="R414" s="178"/>
    </row>
    <row r="415" ht="15.75" customHeight="1">
      <c r="K415" s="177"/>
      <c r="R415" s="178"/>
    </row>
    <row r="416" ht="15.75" customHeight="1">
      <c r="K416" s="177"/>
      <c r="R416" s="178"/>
    </row>
    <row r="417" ht="15.75" customHeight="1">
      <c r="K417" s="177"/>
      <c r="R417" s="178"/>
    </row>
    <row r="418" ht="15.75" customHeight="1">
      <c r="K418" s="177"/>
      <c r="R418" s="178"/>
    </row>
    <row r="419" ht="15.75" customHeight="1">
      <c r="K419" s="177"/>
      <c r="R419" s="178"/>
    </row>
    <row r="420" ht="15.75" customHeight="1">
      <c r="K420" s="177"/>
      <c r="R420" s="178"/>
    </row>
    <row r="421" ht="15.75" customHeight="1">
      <c r="K421" s="177"/>
      <c r="R421" s="178"/>
    </row>
    <row r="422" ht="15.75" customHeight="1">
      <c r="K422" s="177"/>
      <c r="R422" s="178"/>
    </row>
    <row r="423" ht="15.75" customHeight="1">
      <c r="K423" s="177"/>
      <c r="R423" s="178"/>
    </row>
    <row r="424" ht="15.75" customHeight="1">
      <c r="K424" s="177"/>
      <c r="R424" s="178"/>
    </row>
    <row r="425" ht="15.75" customHeight="1">
      <c r="K425" s="177"/>
      <c r="R425" s="178"/>
    </row>
    <row r="426" ht="15.75" customHeight="1">
      <c r="K426" s="177"/>
      <c r="R426" s="178"/>
    </row>
    <row r="427" ht="15.75" customHeight="1">
      <c r="K427" s="177"/>
      <c r="R427" s="178"/>
    </row>
    <row r="428" ht="15.75" customHeight="1">
      <c r="K428" s="177"/>
      <c r="R428" s="178"/>
    </row>
    <row r="429" ht="15.75" customHeight="1">
      <c r="K429" s="177"/>
      <c r="R429" s="178"/>
    </row>
    <row r="430" ht="15.75" customHeight="1">
      <c r="K430" s="177"/>
      <c r="R430" s="178"/>
    </row>
    <row r="431" ht="15.75" customHeight="1">
      <c r="K431" s="177"/>
      <c r="R431" s="178"/>
    </row>
    <row r="432" ht="15.75" customHeight="1">
      <c r="K432" s="177"/>
      <c r="R432" s="178"/>
    </row>
    <row r="433" ht="15.75" customHeight="1">
      <c r="K433" s="177"/>
      <c r="R433" s="178"/>
    </row>
    <row r="434" ht="15.75" customHeight="1">
      <c r="K434" s="177"/>
      <c r="R434" s="178"/>
    </row>
    <row r="435" ht="15.75" customHeight="1">
      <c r="K435" s="177"/>
      <c r="R435" s="178"/>
    </row>
    <row r="436" ht="15.75" customHeight="1">
      <c r="K436" s="177"/>
      <c r="R436" s="178"/>
    </row>
    <row r="437" ht="15.75" customHeight="1">
      <c r="K437" s="177"/>
      <c r="R437" s="178"/>
    </row>
    <row r="438" ht="15.75" customHeight="1">
      <c r="K438" s="177"/>
      <c r="R438" s="178"/>
    </row>
    <row r="439" ht="15.75" customHeight="1">
      <c r="K439" s="177"/>
      <c r="R439" s="178"/>
    </row>
    <row r="440" ht="15.75" customHeight="1">
      <c r="K440" s="177"/>
      <c r="R440" s="178"/>
    </row>
    <row r="441" ht="15.75" customHeight="1">
      <c r="K441" s="177"/>
      <c r="R441" s="178"/>
    </row>
    <row r="442" ht="15.75" customHeight="1">
      <c r="K442" s="177"/>
      <c r="R442" s="178"/>
    </row>
    <row r="443" ht="15.75" customHeight="1">
      <c r="K443" s="177"/>
      <c r="R443" s="178"/>
    </row>
    <row r="444" ht="15.75" customHeight="1">
      <c r="K444" s="177"/>
      <c r="R444" s="178"/>
    </row>
    <row r="445" ht="15.75" customHeight="1">
      <c r="K445" s="177"/>
      <c r="R445" s="178"/>
    </row>
    <row r="446" ht="15.75" customHeight="1">
      <c r="K446" s="177"/>
      <c r="R446" s="178"/>
    </row>
    <row r="447" ht="15.75" customHeight="1">
      <c r="K447" s="177"/>
      <c r="R447" s="178"/>
    </row>
    <row r="448" ht="15.75" customHeight="1">
      <c r="K448" s="177"/>
      <c r="R448" s="178"/>
    </row>
    <row r="449" ht="15.75" customHeight="1">
      <c r="K449" s="177"/>
      <c r="R449" s="178"/>
    </row>
    <row r="450" ht="15.75" customHeight="1">
      <c r="K450" s="177"/>
      <c r="R450" s="178"/>
    </row>
    <row r="451" ht="15.75" customHeight="1">
      <c r="K451" s="177"/>
      <c r="R451" s="178"/>
    </row>
    <row r="452" ht="15.75" customHeight="1">
      <c r="K452" s="177"/>
      <c r="R452" s="178"/>
    </row>
    <row r="453" ht="15.75" customHeight="1">
      <c r="K453" s="177"/>
      <c r="R453" s="178"/>
    </row>
    <row r="454" ht="15.75" customHeight="1">
      <c r="K454" s="177"/>
      <c r="R454" s="178"/>
    </row>
    <row r="455" ht="15.75" customHeight="1">
      <c r="K455" s="177"/>
      <c r="R455" s="178"/>
    </row>
    <row r="456" ht="15.75" customHeight="1">
      <c r="K456" s="177"/>
      <c r="R456" s="178"/>
    </row>
    <row r="457" ht="15.75" customHeight="1">
      <c r="K457" s="177"/>
      <c r="R457" s="178"/>
    </row>
    <row r="458" ht="15.75" customHeight="1">
      <c r="K458" s="177"/>
      <c r="R458" s="178"/>
    </row>
    <row r="459" ht="15.75" customHeight="1">
      <c r="K459" s="177"/>
      <c r="R459" s="178"/>
    </row>
    <row r="460" ht="15.75" customHeight="1">
      <c r="K460" s="177"/>
      <c r="R460" s="178"/>
    </row>
    <row r="461" ht="15.75" customHeight="1">
      <c r="K461" s="177"/>
      <c r="R461" s="178"/>
    </row>
    <row r="462" ht="15.75" customHeight="1">
      <c r="K462" s="177"/>
      <c r="R462" s="178"/>
    </row>
    <row r="463" ht="15.75" customHeight="1">
      <c r="K463" s="177"/>
      <c r="R463" s="178"/>
    </row>
    <row r="464" ht="15.75" customHeight="1">
      <c r="K464" s="177"/>
      <c r="R464" s="178"/>
    </row>
    <row r="465" ht="15.75" customHeight="1">
      <c r="K465" s="177"/>
      <c r="R465" s="178"/>
    </row>
    <row r="466" ht="15.75" customHeight="1">
      <c r="K466" s="177"/>
      <c r="R466" s="178"/>
    </row>
    <row r="467" ht="15.75" customHeight="1">
      <c r="K467" s="177"/>
      <c r="R467" s="178"/>
    </row>
    <row r="468" ht="15.75" customHeight="1">
      <c r="K468" s="177"/>
      <c r="R468" s="178"/>
    </row>
    <row r="469" ht="15.75" customHeight="1">
      <c r="K469" s="177"/>
      <c r="R469" s="178"/>
    </row>
    <row r="470" ht="15.75" customHeight="1">
      <c r="K470" s="177"/>
      <c r="R470" s="178"/>
    </row>
    <row r="471" ht="15.75" customHeight="1">
      <c r="K471" s="177"/>
      <c r="R471" s="178"/>
    </row>
    <row r="472" ht="15.75" customHeight="1">
      <c r="K472" s="177"/>
      <c r="R472" s="178"/>
    </row>
    <row r="473" ht="15.75" customHeight="1">
      <c r="K473" s="177"/>
      <c r="R473" s="178"/>
    </row>
    <row r="474" ht="15.75" customHeight="1">
      <c r="K474" s="177"/>
      <c r="R474" s="178"/>
    </row>
    <row r="475" ht="15.75" customHeight="1">
      <c r="K475" s="177"/>
      <c r="R475" s="178"/>
    </row>
    <row r="476" ht="15.75" customHeight="1">
      <c r="K476" s="177"/>
      <c r="R476" s="178"/>
    </row>
    <row r="477" ht="15.75" customHeight="1">
      <c r="K477" s="177"/>
      <c r="R477" s="178"/>
    </row>
    <row r="478" ht="15.75" customHeight="1">
      <c r="K478" s="177"/>
      <c r="R478" s="178"/>
    </row>
    <row r="479" ht="15.75" customHeight="1">
      <c r="K479" s="177"/>
      <c r="R479" s="178"/>
    </row>
    <row r="480" ht="15.75" customHeight="1">
      <c r="K480" s="177"/>
      <c r="R480" s="178"/>
    </row>
    <row r="481" ht="15.75" customHeight="1">
      <c r="K481" s="177"/>
      <c r="R481" s="178"/>
    </row>
    <row r="482" ht="15.75" customHeight="1">
      <c r="K482" s="177"/>
      <c r="R482" s="178"/>
    </row>
    <row r="483" ht="15.75" customHeight="1">
      <c r="K483" s="177"/>
      <c r="R483" s="178"/>
    </row>
    <row r="484" ht="15.75" customHeight="1">
      <c r="K484" s="177"/>
      <c r="R484" s="178"/>
    </row>
    <row r="485" ht="15.75" customHeight="1">
      <c r="K485" s="177"/>
      <c r="R485" s="178"/>
    </row>
    <row r="486" ht="15.75" customHeight="1">
      <c r="K486" s="177"/>
      <c r="R486" s="178"/>
    </row>
    <row r="487" ht="15.75" customHeight="1">
      <c r="K487" s="177"/>
      <c r="R487" s="178"/>
    </row>
    <row r="488" ht="15.75" customHeight="1">
      <c r="K488" s="177"/>
      <c r="R488" s="178"/>
    </row>
    <row r="489" ht="15.75" customHeight="1">
      <c r="K489" s="177"/>
      <c r="R489" s="178"/>
    </row>
    <row r="490" ht="15.75" customHeight="1">
      <c r="K490" s="177"/>
      <c r="R490" s="178"/>
    </row>
    <row r="491" ht="15.75" customHeight="1">
      <c r="K491" s="177"/>
      <c r="R491" s="178"/>
    </row>
    <row r="492" ht="15.75" customHeight="1">
      <c r="K492" s="177"/>
      <c r="R492" s="178"/>
    </row>
    <row r="493" ht="15.75" customHeight="1">
      <c r="K493" s="177"/>
      <c r="R493" s="178"/>
    </row>
    <row r="494" ht="15.75" customHeight="1">
      <c r="K494" s="177"/>
      <c r="R494" s="178"/>
    </row>
    <row r="495" ht="15.75" customHeight="1">
      <c r="K495" s="177"/>
      <c r="R495" s="178"/>
    </row>
    <row r="496" ht="15.75" customHeight="1">
      <c r="K496" s="177"/>
      <c r="R496" s="178"/>
    </row>
    <row r="497" ht="15.75" customHeight="1">
      <c r="K497" s="177"/>
      <c r="R497" s="178"/>
    </row>
    <row r="498" ht="15.75" customHeight="1">
      <c r="K498" s="177"/>
      <c r="R498" s="178"/>
    </row>
    <row r="499" ht="15.75" customHeight="1">
      <c r="K499" s="177"/>
      <c r="R499" s="178"/>
    </row>
    <row r="500" ht="15.75" customHeight="1">
      <c r="K500" s="177"/>
      <c r="R500" s="178"/>
    </row>
    <row r="501" ht="15.75" customHeight="1">
      <c r="K501" s="177"/>
      <c r="R501" s="178"/>
    </row>
    <row r="502" ht="15.75" customHeight="1">
      <c r="K502" s="177"/>
      <c r="R502" s="178"/>
    </row>
    <row r="503" ht="15.75" customHeight="1">
      <c r="K503" s="177"/>
      <c r="R503" s="178"/>
    </row>
    <row r="504" ht="15.75" customHeight="1">
      <c r="K504" s="177"/>
      <c r="R504" s="178"/>
    </row>
    <row r="505" ht="15.75" customHeight="1">
      <c r="K505" s="177"/>
      <c r="R505" s="178"/>
    </row>
    <row r="506" ht="15.75" customHeight="1">
      <c r="K506" s="177"/>
      <c r="R506" s="178"/>
    </row>
    <row r="507" ht="15.75" customHeight="1">
      <c r="K507" s="177"/>
      <c r="R507" s="178"/>
    </row>
    <row r="508" ht="15.75" customHeight="1">
      <c r="K508" s="177"/>
      <c r="R508" s="178"/>
    </row>
    <row r="509" ht="15.75" customHeight="1">
      <c r="K509" s="177"/>
      <c r="R509" s="178"/>
    </row>
    <row r="510" ht="15.75" customHeight="1">
      <c r="K510" s="177"/>
      <c r="R510" s="178"/>
    </row>
    <row r="511" ht="15.75" customHeight="1">
      <c r="K511" s="177"/>
      <c r="R511" s="178"/>
    </row>
    <row r="512" ht="15.75" customHeight="1">
      <c r="K512" s="177"/>
      <c r="R512" s="178"/>
    </row>
    <row r="513" ht="15.75" customHeight="1">
      <c r="K513" s="177"/>
      <c r="R513" s="178"/>
    </row>
    <row r="514" ht="15.75" customHeight="1">
      <c r="K514" s="177"/>
      <c r="R514" s="178"/>
    </row>
    <row r="515" ht="15.75" customHeight="1">
      <c r="K515" s="177"/>
      <c r="R515" s="178"/>
    </row>
    <row r="516" ht="15.75" customHeight="1">
      <c r="K516" s="177"/>
      <c r="R516" s="178"/>
    </row>
    <row r="517" ht="15.75" customHeight="1">
      <c r="K517" s="177"/>
      <c r="R517" s="178"/>
    </row>
    <row r="518" ht="15.75" customHeight="1">
      <c r="K518" s="177"/>
      <c r="R518" s="178"/>
    </row>
    <row r="519" ht="15.75" customHeight="1">
      <c r="K519" s="177"/>
      <c r="R519" s="178"/>
    </row>
    <row r="520" ht="15.75" customHeight="1">
      <c r="K520" s="177"/>
      <c r="R520" s="178"/>
    </row>
    <row r="521" ht="15.75" customHeight="1">
      <c r="K521" s="177"/>
      <c r="R521" s="178"/>
    </row>
    <row r="522" ht="15.75" customHeight="1">
      <c r="K522" s="177"/>
      <c r="R522" s="178"/>
    </row>
    <row r="523" ht="15.75" customHeight="1">
      <c r="K523" s="177"/>
      <c r="R523" s="178"/>
    </row>
    <row r="524" ht="15.75" customHeight="1">
      <c r="K524" s="177"/>
      <c r="R524" s="178"/>
    </row>
    <row r="525" ht="15.75" customHeight="1">
      <c r="K525" s="177"/>
      <c r="R525" s="178"/>
    </row>
    <row r="526" ht="15.75" customHeight="1">
      <c r="K526" s="177"/>
      <c r="R526" s="178"/>
    </row>
    <row r="527" ht="15.75" customHeight="1">
      <c r="K527" s="177"/>
      <c r="R527" s="178"/>
    </row>
    <row r="528" ht="15.75" customHeight="1">
      <c r="K528" s="177"/>
      <c r="R528" s="178"/>
    </row>
    <row r="529" ht="15.75" customHeight="1">
      <c r="K529" s="177"/>
      <c r="R529" s="178"/>
    </row>
    <row r="530" ht="15.75" customHeight="1">
      <c r="K530" s="177"/>
      <c r="R530" s="178"/>
    </row>
    <row r="531" ht="15.75" customHeight="1">
      <c r="K531" s="177"/>
      <c r="R531" s="178"/>
    </row>
    <row r="532" ht="15.75" customHeight="1">
      <c r="K532" s="177"/>
      <c r="R532" s="178"/>
    </row>
    <row r="533" ht="15.75" customHeight="1">
      <c r="K533" s="177"/>
      <c r="R533" s="178"/>
    </row>
    <row r="534" ht="15.75" customHeight="1">
      <c r="K534" s="177"/>
      <c r="R534" s="178"/>
    </row>
    <row r="535" ht="15.75" customHeight="1">
      <c r="K535" s="177"/>
      <c r="R535" s="178"/>
    </row>
    <row r="536" ht="15.75" customHeight="1">
      <c r="K536" s="177"/>
      <c r="R536" s="178"/>
    </row>
    <row r="537" ht="15.75" customHeight="1">
      <c r="K537" s="177"/>
      <c r="R537" s="178"/>
    </row>
    <row r="538" ht="15.75" customHeight="1">
      <c r="K538" s="177"/>
      <c r="R538" s="178"/>
    </row>
    <row r="539" ht="15.75" customHeight="1">
      <c r="K539" s="177"/>
      <c r="R539" s="178"/>
    </row>
    <row r="540" ht="15.75" customHeight="1">
      <c r="K540" s="177"/>
      <c r="R540" s="178"/>
    </row>
    <row r="541" ht="15.75" customHeight="1">
      <c r="K541" s="177"/>
      <c r="R541" s="178"/>
    </row>
    <row r="542" ht="15.75" customHeight="1">
      <c r="K542" s="177"/>
      <c r="R542" s="178"/>
    </row>
    <row r="543" ht="15.75" customHeight="1">
      <c r="K543" s="177"/>
      <c r="R543" s="178"/>
    </row>
    <row r="544" ht="15.75" customHeight="1">
      <c r="K544" s="177"/>
      <c r="R544" s="178"/>
    </row>
    <row r="545" ht="15.75" customHeight="1">
      <c r="K545" s="177"/>
      <c r="R545" s="178"/>
    </row>
    <row r="546" ht="15.75" customHeight="1">
      <c r="K546" s="177"/>
      <c r="R546" s="178"/>
    </row>
    <row r="547" ht="15.75" customHeight="1">
      <c r="K547" s="177"/>
      <c r="R547" s="178"/>
    </row>
    <row r="548" ht="15.75" customHeight="1">
      <c r="K548" s="177"/>
      <c r="R548" s="178"/>
    </row>
    <row r="549" ht="15.75" customHeight="1">
      <c r="K549" s="177"/>
      <c r="R549" s="178"/>
    </row>
    <row r="550" ht="15.75" customHeight="1">
      <c r="K550" s="177"/>
      <c r="R550" s="178"/>
    </row>
    <row r="551" ht="15.75" customHeight="1">
      <c r="K551" s="177"/>
      <c r="R551" s="178"/>
    </row>
    <row r="552" ht="15.75" customHeight="1">
      <c r="K552" s="177"/>
      <c r="R552" s="178"/>
    </row>
    <row r="553" ht="15.75" customHeight="1">
      <c r="K553" s="177"/>
      <c r="R553" s="178"/>
    </row>
    <row r="554" ht="15.75" customHeight="1">
      <c r="K554" s="177"/>
      <c r="R554" s="178"/>
    </row>
    <row r="555" ht="15.75" customHeight="1">
      <c r="K555" s="177"/>
      <c r="R555" s="178"/>
    </row>
    <row r="556" ht="15.75" customHeight="1">
      <c r="K556" s="177"/>
      <c r="R556" s="178"/>
    </row>
    <row r="557" ht="15.75" customHeight="1">
      <c r="K557" s="177"/>
      <c r="R557" s="178"/>
    </row>
    <row r="558" ht="15.75" customHeight="1">
      <c r="K558" s="177"/>
      <c r="R558" s="178"/>
    </row>
    <row r="559" ht="15.75" customHeight="1">
      <c r="K559" s="177"/>
      <c r="R559" s="178"/>
    </row>
    <row r="560" ht="15.75" customHeight="1">
      <c r="K560" s="177"/>
      <c r="R560" s="178"/>
    </row>
    <row r="561" ht="15.75" customHeight="1">
      <c r="K561" s="177"/>
      <c r="R561" s="178"/>
    </row>
    <row r="562" ht="15.75" customHeight="1">
      <c r="K562" s="177"/>
      <c r="R562" s="178"/>
    </row>
    <row r="563" ht="15.75" customHeight="1">
      <c r="K563" s="177"/>
      <c r="R563" s="178"/>
    </row>
    <row r="564" ht="15.75" customHeight="1">
      <c r="K564" s="177"/>
      <c r="R564" s="178"/>
    </row>
    <row r="565" ht="15.75" customHeight="1">
      <c r="K565" s="177"/>
      <c r="R565" s="178"/>
    </row>
    <row r="566" ht="15.75" customHeight="1">
      <c r="K566" s="177"/>
      <c r="R566" s="178"/>
    </row>
    <row r="567" ht="15.75" customHeight="1">
      <c r="K567" s="177"/>
      <c r="R567" s="178"/>
    </row>
    <row r="568" ht="15.75" customHeight="1">
      <c r="K568" s="177"/>
      <c r="R568" s="178"/>
    </row>
    <row r="569" ht="15.75" customHeight="1">
      <c r="K569" s="177"/>
      <c r="R569" s="178"/>
    </row>
    <row r="570" ht="15.75" customHeight="1">
      <c r="K570" s="177"/>
      <c r="R570" s="178"/>
    </row>
    <row r="571" ht="15.75" customHeight="1">
      <c r="K571" s="177"/>
      <c r="R571" s="178"/>
    </row>
    <row r="572" ht="15.75" customHeight="1">
      <c r="K572" s="177"/>
      <c r="R572" s="178"/>
    </row>
    <row r="573" ht="15.75" customHeight="1">
      <c r="K573" s="177"/>
      <c r="R573" s="178"/>
    </row>
    <row r="574" ht="15.75" customHeight="1">
      <c r="K574" s="177"/>
      <c r="R574" s="178"/>
    </row>
    <row r="575" ht="15.75" customHeight="1">
      <c r="K575" s="177"/>
      <c r="R575" s="178"/>
    </row>
    <row r="576" ht="15.75" customHeight="1">
      <c r="K576" s="177"/>
      <c r="R576" s="178"/>
    </row>
    <row r="577" ht="15.75" customHeight="1">
      <c r="K577" s="177"/>
      <c r="R577" s="178"/>
    </row>
    <row r="578" ht="15.75" customHeight="1">
      <c r="K578" s="177"/>
      <c r="R578" s="178"/>
    </row>
    <row r="579" ht="15.75" customHeight="1">
      <c r="K579" s="177"/>
      <c r="R579" s="178"/>
    </row>
    <row r="580" ht="15.75" customHeight="1">
      <c r="K580" s="177"/>
      <c r="R580" s="178"/>
    </row>
    <row r="581" ht="15.75" customHeight="1">
      <c r="K581" s="177"/>
      <c r="R581" s="178"/>
    </row>
    <row r="582" ht="15.75" customHeight="1">
      <c r="K582" s="177"/>
      <c r="R582" s="178"/>
    </row>
    <row r="583" ht="15.75" customHeight="1">
      <c r="K583" s="177"/>
      <c r="R583" s="178"/>
    </row>
    <row r="584" ht="15.75" customHeight="1">
      <c r="K584" s="177"/>
      <c r="R584" s="178"/>
    </row>
    <row r="585" ht="15.75" customHeight="1">
      <c r="K585" s="177"/>
      <c r="R585" s="178"/>
    </row>
    <row r="586" ht="15.75" customHeight="1">
      <c r="K586" s="177"/>
      <c r="R586" s="178"/>
    </row>
    <row r="587" ht="15.75" customHeight="1">
      <c r="K587" s="177"/>
      <c r="R587" s="178"/>
    </row>
    <row r="588" ht="15.75" customHeight="1">
      <c r="K588" s="177"/>
      <c r="R588" s="178"/>
    </row>
    <row r="589" ht="15.75" customHeight="1">
      <c r="K589" s="177"/>
      <c r="R589" s="178"/>
    </row>
    <row r="590" ht="15.75" customHeight="1">
      <c r="K590" s="177"/>
      <c r="R590" s="178"/>
    </row>
    <row r="591" ht="15.75" customHeight="1">
      <c r="K591" s="177"/>
      <c r="R591" s="178"/>
    </row>
    <row r="592" ht="15.75" customHeight="1">
      <c r="K592" s="177"/>
      <c r="R592" s="178"/>
    </row>
    <row r="593" ht="15.75" customHeight="1">
      <c r="K593" s="177"/>
      <c r="R593" s="178"/>
    </row>
    <row r="594" ht="15.75" customHeight="1">
      <c r="K594" s="177"/>
      <c r="R594" s="178"/>
    </row>
    <row r="595" ht="15.75" customHeight="1">
      <c r="K595" s="177"/>
      <c r="R595" s="178"/>
    </row>
    <row r="596" ht="15.75" customHeight="1">
      <c r="K596" s="177"/>
      <c r="R596" s="178"/>
    </row>
    <row r="597" ht="15.75" customHeight="1">
      <c r="K597" s="177"/>
      <c r="R597" s="178"/>
    </row>
    <row r="598" ht="15.75" customHeight="1">
      <c r="K598" s="177"/>
      <c r="R598" s="178"/>
    </row>
    <row r="599" ht="15.75" customHeight="1">
      <c r="K599" s="177"/>
      <c r="R599" s="178"/>
    </row>
    <row r="600" ht="15.75" customHeight="1">
      <c r="K600" s="177"/>
      <c r="R600" s="178"/>
    </row>
    <row r="601" ht="15.75" customHeight="1">
      <c r="K601" s="177"/>
      <c r="R601" s="178"/>
    </row>
    <row r="602" ht="15.75" customHeight="1">
      <c r="K602" s="177"/>
      <c r="R602" s="178"/>
    </row>
    <row r="603" ht="15.75" customHeight="1">
      <c r="K603" s="177"/>
      <c r="R603" s="178"/>
    </row>
    <row r="604" ht="15.75" customHeight="1">
      <c r="K604" s="177"/>
      <c r="R604" s="178"/>
    </row>
    <row r="605" ht="15.75" customHeight="1">
      <c r="K605" s="177"/>
      <c r="R605" s="178"/>
    </row>
    <row r="606" ht="15.75" customHeight="1">
      <c r="K606" s="177"/>
      <c r="R606" s="178"/>
    </row>
    <row r="607" ht="15.75" customHeight="1">
      <c r="K607" s="177"/>
      <c r="R607" s="178"/>
    </row>
    <row r="608" ht="15.75" customHeight="1">
      <c r="K608" s="177"/>
      <c r="R608" s="178"/>
    </row>
    <row r="609" ht="15.75" customHeight="1">
      <c r="K609" s="177"/>
      <c r="R609" s="178"/>
    </row>
    <row r="610" ht="15.75" customHeight="1">
      <c r="K610" s="177"/>
      <c r="R610" s="178"/>
    </row>
    <row r="611" ht="15.75" customHeight="1">
      <c r="K611" s="177"/>
      <c r="R611" s="178"/>
    </row>
    <row r="612" ht="15.75" customHeight="1">
      <c r="K612" s="177"/>
      <c r="R612" s="178"/>
    </row>
    <row r="613" ht="15.75" customHeight="1">
      <c r="K613" s="177"/>
      <c r="R613" s="178"/>
    </row>
    <row r="614" ht="15.75" customHeight="1">
      <c r="K614" s="177"/>
      <c r="R614" s="178"/>
    </row>
    <row r="615" ht="15.75" customHeight="1">
      <c r="K615" s="177"/>
      <c r="R615" s="178"/>
    </row>
    <row r="616" ht="15.75" customHeight="1">
      <c r="K616" s="177"/>
      <c r="R616" s="178"/>
    </row>
    <row r="617" ht="15.75" customHeight="1">
      <c r="K617" s="177"/>
      <c r="R617" s="178"/>
    </row>
    <row r="618" ht="15.75" customHeight="1">
      <c r="K618" s="177"/>
      <c r="R618" s="178"/>
    </row>
    <row r="619" ht="15.75" customHeight="1">
      <c r="K619" s="177"/>
      <c r="R619" s="178"/>
    </row>
    <row r="620" ht="15.75" customHeight="1">
      <c r="K620" s="177"/>
      <c r="R620" s="178"/>
    </row>
    <row r="621" ht="15.75" customHeight="1">
      <c r="K621" s="177"/>
      <c r="R621" s="178"/>
    </row>
    <row r="622" ht="15.75" customHeight="1">
      <c r="K622" s="177"/>
      <c r="R622" s="178"/>
    </row>
    <row r="623" ht="15.75" customHeight="1">
      <c r="K623" s="177"/>
      <c r="R623" s="178"/>
    </row>
    <row r="624" ht="15.75" customHeight="1">
      <c r="K624" s="177"/>
      <c r="R624" s="178"/>
    </row>
    <row r="625" ht="15.75" customHeight="1">
      <c r="K625" s="177"/>
      <c r="R625" s="178"/>
    </row>
    <row r="626" ht="15.75" customHeight="1">
      <c r="K626" s="177"/>
      <c r="R626" s="178"/>
    </row>
    <row r="627" ht="15.75" customHeight="1">
      <c r="K627" s="177"/>
      <c r="R627" s="178"/>
    </row>
    <row r="628" ht="15.75" customHeight="1">
      <c r="K628" s="177"/>
      <c r="R628" s="178"/>
    </row>
    <row r="629" ht="15.75" customHeight="1">
      <c r="K629" s="177"/>
      <c r="R629" s="178"/>
    </row>
    <row r="630" ht="15.75" customHeight="1">
      <c r="K630" s="177"/>
      <c r="R630" s="178"/>
    </row>
    <row r="631" ht="15.75" customHeight="1">
      <c r="K631" s="177"/>
      <c r="R631" s="178"/>
    </row>
    <row r="632" ht="15.75" customHeight="1">
      <c r="K632" s="177"/>
      <c r="R632" s="178"/>
    </row>
    <row r="633" ht="15.75" customHeight="1">
      <c r="K633" s="177"/>
      <c r="R633" s="178"/>
    </row>
    <row r="634" ht="15.75" customHeight="1">
      <c r="K634" s="177"/>
      <c r="R634" s="178"/>
    </row>
    <row r="635" ht="15.75" customHeight="1">
      <c r="K635" s="177"/>
      <c r="R635" s="178"/>
    </row>
    <row r="636" ht="15.75" customHeight="1">
      <c r="K636" s="177"/>
      <c r="R636" s="178"/>
    </row>
    <row r="637" ht="15.75" customHeight="1">
      <c r="K637" s="177"/>
      <c r="R637" s="178"/>
    </row>
    <row r="638" ht="15.75" customHeight="1">
      <c r="K638" s="177"/>
      <c r="R638" s="178"/>
    </row>
    <row r="639" ht="15.75" customHeight="1">
      <c r="K639" s="177"/>
      <c r="R639" s="178"/>
    </row>
    <row r="640" ht="15.75" customHeight="1">
      <c r="K640" s="177"/>
      <c r="R640" s="178"/>
    </row>
    <row r="641" ht="15.75" customHeight="1">
      <c r="K641" s="177"/>
      <c r="R641" s="178"/>
    </row>
    <row r="642" ht="15.75" customHeight="1">
      <c r="K642" s="177"/>
      <c r="R642" s="178"/>
    </row>
    <row r="643" ht="15.75" customHeight="1">
      <c r="K643" s="177"/>
      <c r="R643" s="178"/>
    </row>
    <row r="644" ht="15.75" customHeight="1">
      <c r="K644" s="177"/>
      <c r="R644" s="178"/>
    </row>
    <row r="645" ht="15.75" customHeight="1">
      <c r="K645" s="177"/>
      <c r="R645" s="178"/>
    </row>
    <row r="646" ht="15.75" customHeight="1">
      <c r="K646" s="177"/>
      <c r="R646" s="178"/>
    </row>
    <row r="647" ht="15.75" customHeight="1">
      <c r="K647" s="177"/>
      <c r="R647" s="178"/>
    </row>
    <row r="648" ht="15.75" customHeight="1">
      <c r="K648" s="177"/>
      <c r="R648" s="178"/>
    </row>
    <row r="649" ht="15.75" customHeight="1">
      <c r="K649" s="177"/>
      <c r="R649" s="178"/>
    </row>
    <row r="650" ht="15.75" customHeight="1">
      <c r="K650" s="177"/>
      <c r="R650" s="178"/>
    </row>
    <row r="651" ht="15.75" customHeight="1">
      <c r="K651" s="177"/>
      <c r="R651" s="178"/>
    </row>
    <row r="652" ht="15.75" customHeight="1">
      <c r="K652" s="177"/>
      <c r="R652" s="178"/>
    </row>
    <row r="653" ht="15.75" customHeight="1">
      <c r="K653" s="177"/>
      <c r="R653" s="178"/>
    </row>
    <row r="654" ht="15.75" customHeight="1">
      <c r="K654" s="177"/>
      <c r="R654" s="178"/>
    </row>
    <row r="655" ht="15.75" customHeight="1">
      <c r="K655" s="177"/>
      <c r="R655" s="178"/>
    </row>
    <row r="656" ht="15.75" customHeight="1">
      <c r="K656" s="177"/>
      <c r="R656" s="178"/>
    </row>
    <row r="657" ht="15.75" customHeight="1">
      <c r="K657" s="177"/>
      <c r="R657" s="178"/>
    </row>
    <row r="658" ht="15.75" customHeight="1">
      <c r="K658" s="177"/>
      <c r="R658" s="178"/>
    </row>
    <row r="659" ht="15.75" customHeight="1">
      <c r="K659" s="177"/>
      <c r="R659" s="178"/>
    </row>
    <row r="660" ht="15.75" customHeight="1">
      <c r="K660" s="177"/>
      <c r="R660" s="178"/>
    </row>
    <row r="661" ht="15.75" customHeight="1">
      <c r="K661" s="177"/>
      <c r="R661" s="178"/>
    </row>
    <row r="662" ht="15.75" customHeight="1">
      <c r="K662" s="177"/>
      <c r="R662" s="178"/>
    </row>
    <row r="663" ht="15.75" customHeight="1">
      <c r="K663" s="177"/>
      <c r="R663" s="178"/>
    </row>
    <row r="664" ht="15.75" customHeight="1">
      <c r="K664" s="177"/>
      <c r="R664" s="178"/>
    </row>
    <row r="665" ht="15.75" customHeight="1">
      <c r="K665" s="177"/>
      <c r="R665" s="178"/>
    </row>
    <row r="666" ht="15.75" customHeight="1">
      <c r="K666" s="177"/>
      <c r="R666" s="178"/>
    </row>
    <row r="667" ht="15.75" customHeight="1">
      <c r="K667" s="177"/>
      <c r="R667" s="178"/>
    </row>
    <row r="668" ht="15.75" customHeight="1">
      <c r="K668" s="177"/>
      <c r="R668" s="178"/>
    </row>
    <row r="669" ht="15.75" customHeight="1">
      <c r="K669" s="177"/>
      <c r="R669" s="178"/>
    </row>
    <row r="670" ht="15.75" customHeight="1">
      <c r="K670" s="177"/>
      <c r="R670" s="178"/>
    </row>
    <row r="671" ht="15.75" customHeight="1">
      <c r="K671" s="177"/>
      <c r="R671" s="178"/>
    </row>
    <row r="672" ht="15.75" customHeight="1">
      <c r="K672" s="177"/>
      <c r="R672" s="178"/>
    </row>
    <row r="673" ht="15.75" customHeight="1">
      <c r="K673" s="177"/>
      <c r="R673" s="178"/>
    </row>
    <row r="674" ht="15.75" customHeight="1">
      <c r="K674" s="177"/>
      <c r="R674" s="178"/>
    </row>
    <row r="675" ht="15.75" customHeight="1">
      <c r="K675" s="177"/>
      <c r="R675" s="178"/>
    </row>
    <row r="676" ht="15.75" customHeight="1">
      <c r="K676" s="177"/>
      <c r="R676" s="178"/>
    </row>
    <row r="677" ht="15.75" customHeight="1">
      <c r="K677" s="177"/>
      <c r="R677" s="178"/>
    </row>
    <row r="678" ht="15.75" customHeight="1">
      <c r="K678" s="177"/>
      <c r="R678" s="178"/>
    </row>
    <row r="679" ht="15.75" customHeight="1">
      <c r="K679" s="177"/>
      <c r="R679" s="178"/>
    </row>
    <row r="680" ht="15.75" customHeight="1">
      <c r="K680" s="177"/>
      <c r="R680" s="178"/>
    </row>
    <row r="681" ht="15.75" customHeight="1">
      <c r="K681" s="177"/>
      <c r="R681" s="178"/>
    </row>
    <row r="682" ht="15.75" customHeight="1">
      <c r="K682" s="177"/>
      <c r="R682" s="178"/>
    </row>
    <row r="683" ht="15.75" customHeight="1">
      <c r="K683" s="177"/>
      <c r="R683" s="178"/>
    </row>
    <row r="684" ht="15.75" customHeight="1">
      <c r="K684" s="177"/>
      <c r="R684" s="178"/>
    </row>
    <row r="685" ht="15.75" customHeight="1">
      <c r="K685" s="177"/>
      <c r="R685" s="178"/>
    </row>
    <row r="686" ht="15.75" customHeight="1">
      <c r="K686" s="177"/>
      <c r="R686" s="178"/>
    </row>
    <row r="687" ht="15.75" customHeight="1">
      <c r="K687" s="177"/>
      <c r="R687" s="178"/>
    </row>
    <row r="688" ht="15.75" customHeight="1">
      <c r="K688" s="177"/>
      <c r="R688" s="178"/>
    </row>
    <row r="689" ht="15.75" customHeight="1">
      <c r="K689" s="177"/>
      <c r="R689" s="178"/>
    </row>
    <row r="690" ht="15.75" customHeight="1">
      <c r="K690" s="177"/>
      <c r="R690" s="178"/>
    </row>
    <row r="691" ht="15.75" customHeight="1">
      <c r="K691" s="177"/>
      <c r="R691" s="178"/>
    </row>
    <row r="692" ht="15.75" customHeight="1">
      <c r="K692" s="177"/>
      <c r="R692" s="178"/>
    </row>
    <row r="693" ht="15.75" customHeight="1">
      <c r="K693" s="177"/>
      <c r="R693" s="178"/>
    </row>
    <row r="694" ht="15.75" customHeight="1">
      <c r="K694" s="177"/>
      <c r="R694" s="178"/>
    </row>
    <row r="695" ht="15.75" customHeight="1">
      <c r="K695" s="177"/>
      <c r="R695" s="178"/>
    </row>
    <row r="696" ht="15.75" customHeight="1">
      <c r="K696" s="177"/>
      <c r="R696" s="178"/>
    </row>
    <row r="697" ht="15.75" customHeight="1">
      <c r="K697" s="177"/>
      <c r="R697" s="178"/>
    </row>
    <row r="698" ht="15.75" customHeight="1">
      <c r="K698" s="177"/>
      <c r="R698" s="178"/>
    </row>
    <row r="699" ht="15.75" customHeight="1">
      <c r="K699" s="177"/>
      <c r="R699" s="178"/>
    </row>
    <row r="700" ht="15.75" customHeight="1">
      <c r="K700" s="177"/>
      <c r="R700" s="178"/>
    </row>
    <row r="701" ht="15.75" customHeight="1">
      <c r="K701" s="177"/>
      <c r="R701" s="178"/>
    </row>
    <row r="702" ht="15.75" customHeight="1">
      <c r="K702" s="177"/>
      <c r="R702" s="178"/>
    </row>
    <row r="703" ht="15.75" customHeight="1">
      <c r="K703" s="177"/>
      <c r="R703" s="178"/>
    </row>
    <row r="704" ht="15.75" customHeight="1">
      <c r="K704" s="177"/>
      <c r="R704" s="178"/>
    </row>
    <row r="705" ht="15.75" customHeight="1">
      <c r="K705" s="177"/>
      <c r="R705" s="178"/>
    </row>
    <row r="706" ht="15.75" customHeight="1">
      <c r="K706" s="177"/>
      <c r="R706" s="178"/>
    </row>
    <row r="707" ht="15.75" customHeight="1">
      <c r="K707" s="177"/>
      <c r="R707" s="178"/>
    </row>
    <row r="708" ht="15.75" customHeight="1">
      <c r="K708" s="177"/>
      <c r="R708" s="178"/>
    </row>
    <row r="709" ht="15.75" customHeight="1">
      <c r="K709" s="177"/>
      <c r="R709" s="178"/>
    </row>
    <row r="710" ht="15.75" customHeight="1">
      <c r="K710" s="177"/>
      <c r="R710" s="178"/>
    </row>
    <row r="711" ht="15.75" customHeight="1">
      <c r="K711" s="177"/>
      <c r="R711" s="178"/>
    </row>
    <row r="712" ht="15.75" customHeight="1">
      <c r="K712" s="177"/>
      <c r="R712" s="178"/>
    </row>
    <row r="713" ht="15.75" customHeight="1">
      <c r="K713" s="177"/>
      <c r="R713" s="178"/>
    </row>
    <row r="714" ht="15.75" customHeight="1">
      <c r="K714" s="177"/>
      <c r="R714" s="178"/>
    </row>
    <row r="715" ht="15.75" customHeight="1">
      <c r="K715" s="177"/>
      <c r="R715" s="178"/>
    </row>
    <row r="716" ht="15.75" customHeight="1">
      <c r="K716" s="177"/>
      <c r="R716" s="178"/>
    </row>
    <row r="717" ht="15.75" customHeight="1">
      <c r="K717" s="177"/>
      <c r="R717" s="178"/>
    </row>
    <row r="718" ht="15.75" customHeight="1">
      <c r="K718" s="177"/>
      <c r="R718" s="178"/>
    </row>
    <row r="719" ht="15.75" customHeight="1">
      <c r="K719" s="177"/>
      <c r="R719" s="178"/>
    </row>
    <row r="720" ht="15.75" customHeight="1">
      <c r="K720" s="177"/>
      <c r="R720" s="178"/>
    </row>
    <row r="721" ht="15.75" customHeight="1">
      <c r="K721" s="177"/>
      <c r="R721" s="178"/>
    </row>
    <row r="722" ht="15.75" customHeight="1">
      <c r="K722" s="177"/>
      <c r="R722" s="178"/>
    </row>
    <row r="723" ht="15.75" customHeight="1">
      <c r="K723" s="177"/>
      <c r="R723" s="178"/>
    </row>
    <row r="724" ht="15.75" customHeight="1">
      <c r="K724" s="177"/>
      <c r="R724" s="178"/>
    </row>
    <row r="725" ht="15.75" customHeight="1">
      <c r="K725" s="177"/>
      <c r="R725" s="178"/>
    </row>
    <row r="726" ht="15.75" customHeight="1">
      <c r="K726" s="177"/>
      <c r="R726" s="178"/>
    </row>
    <row r="727" ht="15.75" customHeight="1">
      <c r="K727" s="177"/>
      <c r="R727" s="178"/>
    </row>
    <row r="728" ht="15.75" customHeight="1">
      <c r="K728" s="177"/>
      <c r="R728" s="178"/>
    </row>
    <row r="729" ht="15.75" customHeight="1">
      <c r="K729" s="177"/>
      <c r="R729" s="178"/>
    </row>
    <row r="730" ht="15.75" customHeight="1">
      <c r="K730" s="177"/>
      <c r="R730" s="178"/>
    </row>
    <row r="731" ht="15.75" customHeight="1">
      <c r="K731" s="177"/>
      <c r="R731" s="178"/>
    </row>
    <row r="732" ht="15.75" customHeight="1">
      <c r="K732" s="177"/>
      <c r="R732" s="178"/>
    </row>
    <row r="733" ht="15.75" customHeight="1">
      <c r="K733" s="177"/>
      <c r="R733" s="178"/>
    </row>
    <row r="734" ht="15.75" customHeight="1">
      <c r="K734" s="177"/>
      <c r="R734" s="178"/>
    </row>
    <row r="735" ht="15.75" customHeight="1">
      <c r="K735" s="177"/>
      <c r="R735" s="178"/>
    </row>
    <row r="736" ht="15.75" customHeight="1">
      <c r="K736" s="177"/>
      <c r="R736" s="178"/>
    </row>
    <row r="737" ht="15.75" customHeight="1">
      <c r="K737" s="177"/>
      <c r="R737" s="178"/>
    </row>
    <row r="738" ht="15.75" customHeight="1">
      <c r="K738" s="177"/>
      <c r="R738" s="178"/>
    </row>
    <row r="739" ht="15.75" customHeight="1">
      <c r="K739" s="177"/>
      <c r="R739" s="178"/>
    </row>
    <row r="740" ht="15.75" customHeight="1">
      <c r="K740" s="177"/>
      <c r="R740" s="178"/>
    </row>
    <row r="741" ht="15.75" customHeight="1">
      <c r="K741" s="177"/>
      <c r="R741" s="178"/>
    </row>
    <row r="742" ht="15.75" customHeight="1">
      <c r="K742" s="177"/>
      <c r="R742" s="178"/>
    </row>
    <row r="743" ht="15.75" customHeight="1">
      <c r="K743" s="177"/>
      <c r="R743" s="178"/>
    </row>
    <row r="744" ht="15.75" customHeight="1">
      <c r="K744" s="177"/>
      <c r="R744" s="178"/>
    </row>
    <row r="745" ht="15.75" customHeight="1">
      <c r="K745" s="177"/>
      <c r="R745" s="178"/>
    </row>
    <row r="746" ht="15.75" customHeight="1">
      <c r="K746" s="177"/>
      <c r="R746" s="178"/>
    </row>
    <row r="747" ht="15.75" customHeight="1">
      <c r="K747" s="177"/>
      <c r="R747" s="178"/>
    </row>
    <row r="748" ht="15.75" customHeight="1">
      <c r="K748" s="177"/>
      <c r="R748" s="178"/>
    </row>
    <row r="749" ht="15.75" customHeight="1">
      <c r="K749" s="177"/>
      <c r="R749" s="178"/>
    </row>
    <row r="750" ht="15.75" customHeight="1">
      <c r="K750" s="177"/>
      <c r="R750" s="178"/>
    </row>
    <row r="751" ht="15.75" customHeight="1">
      <c r="K751" s="177"/>
      <c r="R751" s="178"/>
    </row>
    <row r="752" ht="15.75" customHeight="1">
      <c r="K752" s="177"/>
      <c r="R752" s="178"/>
    </row>
    <row r="753" ht="15.75" customHeight="1">
      <c r="K753" s="177"/>
      <c r="R753" s="178"/>
    </row>
    <row r="754" ht="15.75" customHeight="1">
      <c r="K754" s="177"/>
      <c r="R754" s="178"/>
    </row>
    <row r="755" ht="15.75" customHeight="1">
      <c r="K755" s="177"/>
      <c r="R755" s="178"/>
    </row>
    <row r="756" ht="15.75" customHeight="1">
      <c r="K756" s="177"/>
      <c r="R756" s="178"/>
    </row>
    <row r="757" ht="15.75" customHeight="1">
      <c r="K757" s="177"/>
      <c r="R757" s="178"/>
    </row>
    <row r="758" ht="15.75" customHeight="1">
      <c r="K758" s="177"/>
      <c r="R758" s="178"/>
    </row>
    <row r="759" ht="15.75" customHeight="1">
      <c r="K759" s="177"/>
      <c r="R759" s="178"/>
    </row>
    <row r="760" ht="15.75" customHeight="1">
      <c r="K760" s="177"/>
      <c r="R760" s="178"/>
    </row>
    <row r="761" ht="15.75" customHeight="1">
      <c r="K761" s="177"/>
      <c r="R761" s="178"/>
    </row>
    <row r="762" ht="15.75" customHeight="1">
      <c r="K762" s="177"/>
      <c r="R762" s="178"/>
    </row>
    <row r="763" ht="15.75" customHeight="1">
      <c r="K763" s="177"/>
      <c r="R763" s="178"/>
    </row>
    <row r="764" ht="15.75" customHeight="1">
      <c r="K764" s="177"/>
      <c r="R764" s="178"/>
    </row>
    <row r="765" ht="15.75" customHeight="1">
      <c r="K765" s="177"/>
      <c r="R765" s="178"/>
    </row>
    <row r="766" ht="15.75" customHeight="1">
      <c r="K766" s="177"/>
      <c r="R766" s="178"/>
    </row>
    <row r="767" ht="15.75" customHeight="1">
      <c r="K767" s="177"/>
      <c r="R767" s="178"/>
    </row>
    <row r="768" ht="15.75" customHeight="1">
      <c r="K768" s="177"/>
      <c r="R768" s="178"/>
    </row>
    <row r="769" ht="15.75" customHeight="1">
      <c r="K769" s="177"/>
      <c r="R769" s="178"/>
    </row>
    <row r="770" ht="15.75" customHeight="1">
      <c r="K770" s="177"/>
      <c r="R770" s="178"/>
    </row>
    <row r="771" ht="15.75" customHeight="1">
      <c r="K771" s="177"/>
      <c r="R771" s="178"/>
    </row>
    <row r="772" ht="15.75" customHeight="1">
      <c r="K772" s="177"/>
      <c r="R772" s="178"/>
    </row>
    <row r="773" ht="15.75" customHeight="1">
      <c r="K773" s="177"/>
      <c r="R773" s="178"/>
    </row>
    <row r="774" ht="15.75" customHeight="1">
      <c r="K774" s="177"/>
      <c r="R774" s="178"/>
    </row>
    <row r="775" ht="15.75" customHeight="1">
      <c r="K775" s="177"/>
      <c r="R775" s="178"/>
    </row>
    <row r="776" ht="15.75" customHeight="1">
      <c r="K776" s="177"/>
      <c r="R776" s="178"/>
    </row>
    <row r="777" ht="15.75" customHeight="1">
      <c r="K777" s="177"/>
      <c r="R777" s="178"/>
    </row>
    <row r="778" ht="15.75" customHeight="1">
      <c r="K778" s="177"/>
      <c r="R778" s="178"/>
    </row>
    <row r="779" ht="15.75" customHeight="1">
      <c r="K779" s="177"/>
      <c r="R779" s="178"/>
    </row>
    <row r="780" ht="15.75" customHeight="1">
      <c r="K780" s="177"/>
      <c r="R780" s="178"/>
    </row>
    <row r="781" ht="15.75" customHeight="1">
      <c r="K781" s="177"/>
      <c r="R781" s="178"/>
    </row>
    <row r="782" ht="15.75" customHeight="1">
      <c r="K782" s="177"/>
      <c r="R782" s="178"/>
    </row>
    <row r="783" ht="15.75" customHeight="1">
      <c r="K783" s="177"/>
      <c r="R783" s="178"/>
    </row>
    <row r="784" ht="15.75" customHeight="1">
      <c r="K784" s="177"/>
      <c r="R784" s="178"/>
    </row>
    <row r="785" ht="15.75" customHeight="1">
      <c r="K785" s="177"/>
      <c r="R785" s="178"/>
    </row>
    <row r="786" ht="15.75" customHeight="1">
      <c r="K786" s="177"/>
      <c r="R786" s="178"/>
    </row>
    <row r="787" ht="15.75" customHeight="1">
      <c r="K787" s="177"/>
      <c r="R787" s="178"/>
    </row>
    <row r="788" ht="15.75" customHeight="1">
      <c r="K788" s="177"/>
      <c r="R788" s="178"/>
    </row>
    <row r="789" ht="15.75" customHeight="1">
      <c r="K789" s="177"/>
      <c r="R789" s="178"/>
    </row>
    <row r="790" ht="15.75" customHeight="1">
      <c r="K790" s="177"/>
      <c r="R790" s="178"/>
    </row>
    <row r="791" ht="15.75" customHeight="1">
      <c r="K791" s="177"/>
      <c r="R791" s="178"/>
    </row>
    <row r="792" ht="15.75" customHeight="1">
      <c r="K792" s="177"/>
      <c r="R792" s="178"/>
    </row>
    <row r="793" ht="15.75" customHeight="1">
      <c r="K793" s="177"/>
      <c r="R793" s="178"/>
    </row>
    <row r="794" ht="15.75" customHeight="1">
      <c r="K794" s="177"/>
      <c r="R794" s="178"/>
    </row>
    <row r="795" ht="15.75" customHeight="1">
      <c r="K795" s="177"/>
      <c r="R795" s="178"/>
    </row>
    <row r="796" ht="15.75" customHeight="1">
      <c r="K796" s="177"/>
      <c r="R796" s="178"/>
    </row>
    <row r="797" ht="15.75" customHeight="1">
      <c r="K797" s="177"/>
      <c r="R797" s="178"/>
    </row>
    <row r="798" ht="15.75" customHeight="1">
      <c r="K798" s="177"/>
      <c r="R798" s="178"/>
    </row>
    <row r="799" ht="15.75" customHeight="1">
      <c r="K799" s="177"/>
      <c r="R799" s="178"/>
    </row>
    <row r="800" ht="15.75" customHeight="1">
      <c r="K800" s="177"/>
      <c r="R800" s="178"/>
    </row>
    <row r="801" ht="15.75" customHeight="1">
      <c r="K801" s="177"/>
      <c r="R801" s="178"/>
    </row>
    <row r="802" ht="15.75" customHeight="1">
      <c r="K802" s="177"/>
      <c r="R802" s="178"/>
    </row>
    <row r="803" ht="15.75" customHeight="1">
      <c r="K803" s="177"/>
      <c r="R803" s="178"/>
    </row>
    <row r="804" ht="15.75" customHeight="1">
      <c r="K804" s="177"/>
      <c r="R804" s="178"/>
    </row>
    <row r="805" ht="15.75" customHeight="1">
      <c r="K805" s="177"/>
      <c r="R805" s="178"/>
    </row>
    <row r="806" ht="15.75" customHeight="1">
      <c r="K806" s="177"/>
      <c r="R806" s="178"/>
    </row>
    <row r="807" ht="15.75" customHeight="1">
      <c r="K807" s="177"/>
      <c r="R807" s="178"/>
    </row>
    <row r="808" ht="15.75" customHeight="1">
      <c r="K808" s="177"/>
      <c r="R808" s="178"/>
    </row>
    <row r="809" ht="15.75" customHeight="1">
      <c r="K809" s="177"/>
      <c r="R809" s="178"/>
    </row>
    <row r="810" ht="15.75" customHeight="1">
      <c r="K810" s="177"/>
      <c r="R810" s="178"/>
    </row>
    <row r="811" ht="15.75" customHeight="1">
      <c r="K811" s="177"/>
      <c r="R811" s="178"/>
    </row>
    <row r="812" ht="15.75" customHeight="1">
      <c r="K812" s="177"/>
      <c r="R812" s="178"/>
    </row>
    <row r="813" ht="15.75" customHeight="1">
      <c r="K813" s="177"/>
      <c r="R813" s="178"/>
    </row>
    <row r="814" ht="15.75" customHeight="1">
      <c r="K814" s="177"/>
      <c r="R814" s="178"/>
    </row>
    <row r="815" ht="15.75" customHeight="1">
      <c r="K815" s="177"/>
      <c r="R815" s="178"/>
    </row>
    <row r="816" ht="15.75" customHeight="1">
      <c r="K816" s="177"/>
      <c r="R816" s="178"/>
    </row>
    <row r="817" ht="15.75" customHeight="1">
      <c r="K817" s="177"/>
      <c r="R817" s="178"/>
    </row>
    <row r="818" ht="15.75" customHeight="1">
      <c r="K818" s="177"/>
      <c r="R818" s="178"/>
    </row>
    <row r="819" ht="15.75" customHeight="1">
      <c r="K819" s="177"/>
      <c r="R819" s="178"/>
    </row>
    <row r="820" ht="15.75" customHeight="1">
      <c r="K820" s="177"/>
      <c r="R820" s="178"/>
    </row>
    <row r="821" ht="15.75" customHeight="1">
      <c r="K821" s="177"/>
      <c r="R821" s="178"/>
    </row>
    <row r="822" ht="15.75" customHeight="1">
      <c r="K822" s="177"/>
      <c r="R822" s="178"/>
    </row>
    <row r="823" ht="15.75" customHeight="1">
      <c r="K823" s="177"/>
      <c r="R823" s="178"/>
    </row>
    <row r="824" ht="15.75" customHeight="1">
      <c r="K824" s="177"/>
      <c r="R824" s="178"/>
    </row>
    <row r="825" ht="15.75" customHeight="1">
      <c r="K825" s="177"/>
      <c r="R825" s="178"/>
    </row>
    <row r="826" ht="15.75" customHeight="1">
      <c r="K826" s="177"/>
      <c r="R826" s="178"/>
    </row>
    <row r="827" ht="15.75" customHeight="1">
      <c r="K827" s="177"/>
      <c r="R827" s="178"/>
    </row>
    <row r="828" ht="15.75" customHeight="1">
      <c r="K828" s="177"/>
      <c r="R828" s="178"/>
    </row>
    <row r="829" ht="15.75" customHeight="1">
      <c r="K829" s="177"/>
      <c r="R829" s="178"/>
    </row>
    <row r="830" ht="15.75" customHeight="1">
      <c r="K830" s="177"/>
      <c r="R830" s="178"/>
    </row>
    <row r="831" ht="15.75" customHeight="1">
      <c r="K831" s="177"/>
      <c r="R831" s="178"/>
    </row>
    <row r="832" ht="15.75" customHeight="1">
      <c r="K832" s="177"/>
      <c r="R832" s="178"/>
    </row>
    <row r="833" ht="15.75" customHeight="1">
      <c r="K833" s="177"/>
      <c r="R833" s="178"/>
    </row>
    <row r="834" ht="15.75" customHeight="1">
      <c r="K834" s="177"/>
      <c r="R834" s="178"/>
    </row>
    <row r="835" ht="15.75" customHeight="1">
      <c r="K835" s="177"/>
      <c r="R835" s="178"/>
    </row>
    <row r="836" ht="15.75" customHeight="1">
      <c r="K836" s="177"/>
      <c r="R836" s="178"/>
    </row>
    <row r="837" ht="15.75" customHeight="1">
      <c r="K837" s="177"/>
      <c r="R837" s="178"/>
    </row>
    <row r="838" ht="15.75" customHeight="1">
      <c r="K838" s="177"/>
      <c r="R838" s="178"/>
    </row>
    <row r="839" ht="15.75" customHeight="1">
      <c r="K839" s="177"/>
      <c r="R839" s="178"/>
    </row>
    <row r="840" ht="15.75" customHeight="1">
      <c r="K840" s="177"/>
      <c r="R840" s="178"/>
    </row>
    <row r="841" ht="15.75" customHeight="1">
      <c r="K841" s="177"/>
      <c r="R841" s="178"/>
    </row>
    <row r="842" ht="15.75" customHeight="1">
      <c r="K842" s="177"/>
      <c r="R842" s="178"/>
    </row>
    <row r="843" ht="15.75" customHeight="1">
      <c r="K843" s="177"/>
      <c r="R843" s="178"/>
    </row>
    <row r="844" ht="15.75" customHeight="1">
      <c r="K844" s="177"/>
      <c r="R844" s="178"/>
    </row>
    <row r="845" ht="15.75" customHeight="1">
      <c r="K845" s="177"/>
      <c r="R845" s="178"/>
    </row>
    <row r="846" ht="15.75" customHeight="1">
      <c r="K846" s="177"/>
      <c r="R846" s="178"/>
    </row>
    <row r="847" ht="15.75" customHeight="1">
      <c r="K847" s="177"/>
      <c r="R847" s="178"/>
    </row>
    <row r="848" ht="15.75" customHeight="1">
      <c r="K848" s="177"/>
      <c r="R848" s="178"/>
    </row>
    <row r="849" ht="15.75" customHeight="1">
      <c r="K849" s="177"/>
      <c r="R849" s="178"/>
    </row>
    <row r="850" ht="15.75" customHeight="1">
      <c r="K850" s="177"/>
      <c r="R850" s="178"/>
    </row>
    <row r="851" ht="15.75" customHeight="1">
      <c r="K851" s="177"/>
      <c r="R851" s="178"/>
    </row>
    <row r="852" ht="15.75" customHeight="1">
      <c r="K852" s="177"/>
      <c r="R852" s="178"/>
    </row>
    <row r="853" ht="15.75" customHeight="1">
      <c r="K853" s="177"/>
      <c r="R853" s="178"/>
    </row>
    <row r="854" ht="15.75" customHeight="1">
      <c r="K854" s="177"/>
      <c r="R854" s="178"/>
    </row>
    <row r="855" ht="15.75" customHeight="1">
      <c r="K855" s="177"/>
      <c r="R855" s="178"/>
    </row>
    <row r="856" ht="15.75" customHeight="1">
      <c r="K856" s="177"/>
      <c r="R856" s="178"/>
    </row>
    <row r="857" ht="15.75" customHeight="1">
      <c r="K857" s="177"/>
      <c r="R857" s="178"/>
    </row>
    <row r="858" ht="15.75" customHeight="1">
      <c r="K858" s="177"/>
      <c r="R858" s="178"/>
    </row>
    <row r="859" ht="15.75" customHeight="1">
      <c r="K859" s="177"/>
      <c r="R859" s="178"/>
    </row>
    <row r="860" ht="15.75" customHeight="1">
      <c r="K860" s="177"/>
      <c r="R860" s="178"/>
    </row>
    <row r="861" ht="15.75" customHeight="1">
      <c r="K861" s="177"/>
      <c r="R861" s="178"/>
    </row>
    <row r="862" ht="15.75" customHeight="1">
      <c r="K862" s="177"/>
      <c r="R862" s="178"/>
    </row>
    <row r="863" ht="15.75" customHeight="1">
      <c r="K863" s="177"/>
      <c r="R863" s="178"/>
    </row>
    <row r="864" ht="15.75" customHeight="1">
      <c r="K864" s="177"/>
      <c r="R864" s="178"/>
    </row>
    <row r="865" ht="15.75" customHeight="1">
      <c r="K865" s="177"/>
      <c r="R865" s="178"/>
    </row>
    <row r="866" ht="15.75" customHeight="1">
      <c r="K866" s="177"/>
      <c r="R866" s="178"/>
    </row>
    <row r="867" ht="15.75" customHeight="1">
      <c r="K867" s="177"/>
      <c r="R867" s="178"/>
    </row>
    <row r="868" ht="15.75" customHeight="1">
      <c r="K868" s="177"/>
      <c r="R868" s="178"/>
    </row>
    <row r="869" ht="15.75" customHeight="1">
      <c r="K869" s="177"/>
      <c r="R869" s="178"/>
    </row>
    <row r="870" ht="15.75" customHeight="1">
      <c r="K870" s="177"/>
      <c r="R870" s="178"/>
    </row>
    <row r="871" ht="15.75" customHeight="1">
      <c r="K871" s="177"/>
      <c r="R871" s="178"/>
    </row>
    <row r="872" ht="15.75" customHeight="1">
      <c r="K872" s="177"/>
      <c r="R872" s="178"/>
    </row>
    <row r="873" ht="15.75" customHeight="1">
      <c r="K873" s="177"/>
      <c r="R873" s="178"/>
    </row>
    <row r="874" ht="15.75" customHeight="1">
      <c r="K874" s="177"/>
      <c r="R874" s="178"/>
    </row>
    <row r="875" ht="15.75" customHeight="1">
      <c r="K875" s="177"/>
      <c r="R875" s="178"/>
    </row>
    <row r="876" ht="15.75" customHeight="1">
      <c r="K876" s="177"/>
      <c r="R876" s="178"/>
    </row>
    <row r="877" ht="15.75" customHeight="1">
      <c r="K877" s="177"/>
      <c r="R877" s="178"/>
    </row>
    <row r="878" ht="15.75" customHeight="1">
      <c r="K878" s="177"/>
      <c r="R878" s="178"/>
    </row>
    <row r="879" ht="15.75" customHeight="1">
      <c r="K879" s="177"/>
      <c r="R879" s="178"/>
    </row>
    <row r="880" ht="15.75" customHeight="1">
      <c r="K880" s="177"/>
      <c r="R880" s="178"/>
    </row>
    <row r="881" ht="15.75" customHeight="1">
      <c r="K881" s="177"/>
      <c r="R881" s="178"/>
    </row>
    <row r="882" ht="15.75" customHeight="1">
      <c r="K882" s="177"/>
      <c r="R882" s="178"/>
    </row>
    <row r="883" ht="15.75" customHeight="1">
      <c r="K883" s="177"/>
      <c r="R883" s="178"/>
    </row>
    <row r="884" ht="15.75" customHeight="1">
      <c r="K884" s="177"/>
      <c r="R884" s="178"/>
    </row>
    <row r="885" ht="15.75" customHeight="1">
      <c r="K885" s="177"/>
      <c r="R885" s="178"/>
    </row>
    <row r="886" ht="15.75" customHeight="1">
      <c r="K886" s="177"/>
      <c r="R886" s="178"/>
    </row>
    <row r="887" ht="15.75" customHeight="1">
      <c r="K887" s="177"/>
      <c r="R887" s="178"/>
    </row>
    <row r="888" ht="15.75" customHeight="1">
      <c r="K888" s="177"/>
      <c r="R888" s="178"/>
    </row>
    <row r="889" ht="15.75" customHeight="1">
      <c r="K889" s="177"/>
      <c r="R889" s="178"/>
    </row>
    <row r="890" ht="15.75" customHeight="1">
      <c r="K890" s="177"/>
      <c r="R890" s="178"/>
    </row>
    <row r="891" ht="15.75" customHeight="1">
      <c r="K891" s="177"/>
      <c r="R891" s="178"/>
    </row>
    <row r="892" ht="15.75" customHeight="1">
      <c r="K892" s="177"/>
      <c r="R892" s="178"/>
    </row>
    <row r="893" ht="15.75" customHeight="1">
      <c r="K893" s="177"/>
      <c r="R893" s="178"/>
    </row>
    <row r="894" ht="15.75" customHeight="1">
      <c r="K894" s="177"/>
      <c r="R894" s="178"/>
    </row>
    <row r="895" ht="15.75" customHeight="1">
      <c r="K895" s="177"/>
      <c r="R895" s="178"/>
    </row>
    <row r="896" ht="15.75" customHeight="1">
      <c r="K896" s="177"/>
      <c r="R896" s="178"/>
    </row>
    <row r="897" ht="15.75" customHeight="1">
      <c r="K897" s="177"/>
      <c r="R897" s="178"/>
    </row>
    <row r="898" ht="15.75" customHeight="1">
      <c r="K898" s="177"/>
      <c r="R898" s="178"/>
    </row>
    <row r="899" ht="15.75" customHeight="1">
      <c r="K899" s="177"/>
      <c r="R899" s="178"/>
    </row>
    <row r="900" ht="15.75" customHeight="1">
      <c r="K900" s="177"/>
      <c r="R900" s="178"/>
    </row>
    <row r="901" ht="15.75" customHeight="1">
      <c r="K901" s="177"/>
      <c r="R901" s="178"/>
    </row>
    <row r="902" ht="15.75" customHeight="1">
      <c r="K902" s="177"/>
      <c r="R902" s="178"/>
    </row>
    <row r="903" ht="15.75" customHeight="1">
      <c r="K903" s="177"/>
      <c r="R903" s="178"/>
    </row>
    <row r="904" ht="15.75" customHeight="1">
      <c r="K904" s="177"/>
      <c r="R904" s="178"/>
    </row>
    <row r="905" ht="15.75" customHeight="1">
      <c r="K905" s="177"/>
      <c r="R905" s="178"/>
    </row>
    <row r="906" ht="15.75" customHeight="1">
      <c r="K906" s="177"/>
      <c r="R906" s="178"/>
    </row>
    <row r="907" ht="15.75" customHeight="1">
      <c r="K907" s="177"/>
      <c r="R907" s="178"/>
    </row>
    <row r="908" ht="15.75" customHeight="1">
      <c r="K908" s="177"/>
      <c r="R908" s="178"/>
    </row>
    <row r="909" ht="15.75" customHeight="1">
      <c r="K909" s="177"/>
      <c r="R909" s="178"/>
    </row>
    <row r="910" ht="15.75" customHeight="1">
      <c r="K910" s="177"/>
      <c r="R910" s="178"/>
    </row>
    <row r="911" ht="15.75" customHeight="1">
      <c r="K911" s="177"/>
      <c r="R911" s="178"/>
    </row>
    <row r="912" ht="15.75" customHeight="1">
      <c r="K912" s="177"/>
      <c r="R912" s="178"/>
    </row>
    <row r="913" ht="15.75" customHeight="1">
      <c r="K913" s="177"/>
      <c r="R913" s="178"/>
    </row>
    <row r="914" ht="15.75" customHeight="1">
      <c r="K914" s="177"/>
      <c r="R914" s="178"/>
    </row>
    <row r="915" ht="15.75" customHeight="1">
      <c r="K915" s="177"/>
      <c r="R915" s="178"/>
    </row>
    <row r="916" ht="15.75" customHeight="1">
      <c r="K916" s="177"/>
      <c r="R916" s="178"/>
    </row>
    <row r="917" ht="15.75" customHeight="1">
      <c r="K917" s="177"/>
      <c r="R917" s="178"/>
    </row>
    <row r="918" ht="15.75" customHeight="1">
      <c r="K918" s="177"/>
      <c r="R918" s="178"/>
    </row>
    <row r="919" ht="15.75" customHeight="1">
      <c r="K919" s="177"/>
      <c r="R919" s="178"/>
    </row>
    <row r="920" ht="15.75" customHeight="1">
      <c r="K920" s="177"/>
      <c r="R920" s="178"/>
    </row>
    <row r="921" ht="15.75" customHeight="1">
      <c r="K921" s="177"/>
      <c r="R921" s="178"/>
    </row>
    <row r="922" ht="15.75" customHeight="1">
      <c r="K922" s="177"/>
      <c r="R922" s="178"/>
    </row>
    <row r="923" ht="15.75" customHeight="1">
      <c r="K923" s="177"/>
      <c r="R923" s="178"/>
    </row>
    <row r="924" ht="15.75" customHeight="1">
      <c r="K924" s="177"/>
      <c r="R924" s="178"/>
    </row>
    <row r="925" ht="15.75" customHeight="1">
      <c r="K925" s="177"/>
      <c r="R925" s="178"/>
    </row>
    <row r="926" ht="15.75" customHeight="1">
      <c r="K926" s="177"/>
      <c r="R926" s="178"/>
    </row>
    <row r="927" ht="15.75" customHeight="1">
      <c r="K927" s="177"/>
      <c r="R927" s="178"/>
    </row>
    <row r="928" ht="15.75" customHeight="1">
      <c r="K928" s="177"/>
      <c r="R928" s="178"/>
    </row>
    <row r="929" ht="15.75" customHeight="1">
      <c r="K929" s="177"/>
      <c r="R929" s="178"/>
    </row>
    <row r="930" ht="15.75" customHeight="1">
      <c r="K930" s="177"/>
      <c r="R930" s="178"/>
    </row>
    <row r="931" ht="15.75" customHeight="1">
      <c r="K931" s="177"/>
      <c r="R931" s="178"/>
    </row>
    <row r="932" ht="15.75" customHeight="1">
      <c r="K932" s="177"/>
      <c r="R932" s="178"/>
    </row>
    <row r="933" ht="15.75" customHeight="1">
      <c r="K933" s="177"/>
      <c r="R933" s="178"/>
    </row>
    <row r="934" ht="15.75" customHeight="1">
      <c r="K934" s="177"/>
      <c r="R934" s="178"/>
    </row>
    <row r="935" ht="15.75" customHeight="1">
      <c r="K935" s="177"/>
      <c r="R935" s="178"/>
    </row>
    <row r="936" ht="15.75" customHeight="1">
      <c r="K936" s="177"/>
      <c r="R936" s="178"/>
    </row>
    <row r="937" ht="15.75" customHeight="1">
      <c r="K937" s="177"/>
      <c r="R937" s="178"/>
    </row>
    <row r="938" ht="15.75" customHeight="1">
      <c r="K938" s="177"/>
      <c r="R938" s="178"/>
    </row>
    <row r="939" ht="15.75" customHeight="1">
      <c r="K939" s="177"/>
      <c r="R939" s="178"/>
    </row>
    <row r="940" ht="15.75" customHeight="1">
      <c r="K940" s="177"/>
      <c r="R940" s="178"/>
    </row>
    <row r="941" ht="15.75" customHeight="1">
      <c r="K941" s="177"/>
      <c r="R941" s="178"/>
    </row>
    <row r="942" ht="15.75" customHeight="1">
      <c r="K942" s="177"/>
      <c r="R942" s="178"/>
    </row>
    <row r="943" ht="15.75" customHeight="1">
      <c r="K943" s="177"/>
      <c r="R943" s="178"/>
    </row>
    <row r="944" ht="15.75" customHeight="1">
      <c r="K944" s="177"/>
      <c r="R944" s="178"/>
    </row>
    <row r="945" ht="15.75" customHeight="1">
      <c r="K945" s="177"/>
      <c r="R945" s="178"/>
    </row>
    <row r="946" ht="15.75" customHeight="1">
      <c r="K946" s="177"/>
      <c r="R946" s="178"/>
    </row>
    <row r="947" ht="15.75" customHeight="1">
      <c r="K947" s="177"/>
      <c r="R947" s="178"/>
    </row>
    <row r="948" ht="15.75" customHeight="1">
      <c r="K948" s="177"/>
      <c r="R948" s="178"/>
    </row>
    <row r="949" ht="15.75" customHeight="1">
      <c r="K949" s="177"/>
      <c r="R949" s="178"/>
    </row>
    <row r="950" ht="15.75" customHeight="1">
      <c r="K950" s="177"/>
      <c r="R950" s="178"/>
    </row>
    <row r="951" ht="15.75" customHeight="1">
      <c r="K951" s="177"/>
      <c r="R951" s="178"/>
    </row>
    <row r="952" ht="15.75" customHeight="1">
      <c r="K952" s="177"/>
      <c r="R952" s="178"/>
    </row>
    <row r="953" ht="15.75" customHeight="1">
      <c r="K953" s="177"/>
      <c r="R953" s="178"/>
    </row>
    <row r="954" ht="15.75" customHeight="1">
      <c r="K954" s="177"/>
      <c r="R954" s="178"/>
    </row>
    <row r="955" ht="15.75" customHeight="1">
      <c r="K955" s="177"/>
      <c r="R955" s="178"/>
    </row>
    <row r="956" ht="15.75" customHeight="1">
      <c r="K956" s="177"/>
      <c r="R956" s="178"/>
    </row>
    <row r="957" ht="15.75" customHeight="1">
      <c r="K957" s="177"/>
      <c r="R957" s="178"/>
    </row>
    <row r="958" ht="15.75" customHeight="1">
      <c r="K958" s="177"/>
      <c r="R958" s="178"/>
    </row>
    <row r="959" ht="15.75" customHeight="1">
      <c r="K959" s="177"/>
      <c r="R959" s="178"/>
    </row>
    <row r="960" ht="15.75" customHeight="1">
      <c r="K960" s="177"/>
      <c r="R960" s="178"/>
    </row>
    <row r="961" ht="15.75" customHeight="1">
      <c r="K961" s="177"/>
      <c r="R961" s="178"/>
    </row>
    <row r="962" ht="15.75" customHeight="1">
      <c r="K962" s="177"/>
      <c r="R962" s="178"/>
    </row>
    <row r="963" ht="15.75" customHeight="1">
      <c r="K963" s="177"/>
      <c r="R963" s="178"/>
    </row>
    <row r="964" ht="15.75" customHeight="1">
      <c r="K964" s="177"/>
      <c r="R964" s="178"/>
    </row>
    <row r="965" ht="15.75" customHeight="1">
      <c r="K965" s="177"/>
      <c r="R965" s="178"/>
    </row>
    <row r="966" ht="15.75" customHeight="1">
      <c r="K966" s="177"/>
      <c r="R966" s="178"/>
    </row>
    <row r="967" ht="15.75" customHeight="1">
      <c r="K967" s="177"/>
      <c r="R967" s="178"/>
    </row>
    <row r="968" ht="15.75" customHeight="1">
      <c r="K968" s="177"/>
      <c r="R968" s="178"/>
    </row>
    <row r="969" ht="15.75" customHeight="1">
      <c r="K969" s="177"/>
      <c r="R969" s="178"/>
    </row>
    <row r="970" ht="15.75" customHeight="1">
      <c r="K970" s="177"/>
      <c r="R970" s="178"/>
    </row>
    <row r="971" ht="15.75" customHeight="1">
      <c r="K971" s="177"/>
      <c r="R971" s="178"/>
    </row>
    <row r="972" ht="15.75" customHeight="1">
      <c r="K972" s="177"/>
      <c r="R972" s="178"/>
    </row>
    <row r="973" ht="15.75" customHeight="1">
      <c r="K973" s="177"/>
      <c r="R973" s="178"/>
    </row>
    <row r="974" ht="15.75" customHeight="1">
      <c r="K974" s="177"/>
      <c r="R974" s="178"/>
    </row>
    <row r="975" ht="15.75" customHeight="1">
      <c r="K975" s="177"/>
      <c r="R975" s="178"/>
    </row>
    <row r="976" ht="15.75" customHeight="1">
      <c r="K976" s="177"/>
      <c r="R976" s="178"/>
    </row>
    <row r="977" ht="15.75" customHeight="1">
      <c r="K977" s="177"/>
      <c r="R977" s="178"/>
    </row>
    <row r="978" ht="15.75" customHeight="1">
      <c r="K978" s="177"/>
      <c r="R978" s="178"/>
    </row>
    <row r="979" ht="15.75" customHeight="1">
      <c r="K979" s="177"/>
      <c r="R979" s="178"/>
    </row>
    <row r="980" ht="15.75" customHeight="1">
      <c r="K980" s="177"/>
      <c r="R980" s="178"/>
    </row>
    <row r="981" ht="15.75" customHeight="1">
      <c r="K981" s="177"/>
      <c r="R981" s="178"/>
    </row>
    <row r="982" ht="15.75" customHeight="1">
      <c r="K982" s="177"/>
      <c r="R982" s="178"/>
    </row>
    <row r="983" ht="15.75" customHeight="1">
      <c r="K983" s="177"/>
      <c r="R983" s="178"/>
    </row>
    <row r="984" ht="15.75" customHeight="1">
      <c r="K984" s="177"/>
      <c r="R984" s="178"/>
    </row>
    <row r="985" ht="15.75" customHeight="1">
      <c r="K985" s="177"/>
      <c r="R985" s="178"/>
    </row>
    <row r="986" ht="15.75" customHeight="1">
      <c r="K986" s="177"/>
      <c r="R986" s="178"/>
    </row>
    <row r="987" ht="15.75" customHeight="1">
      <c r="K987" s="177"/>
      <c r="R987" s="178"/>
    </row>
    <row r="988" ht="15.75" customHeight="1">
      <c r="K988" s="177"/>
      <c r="R988" s="178"/>
    </row>
    <row r="989" ht="15.75" customHeight="1">
      <c r="K989" s="177"/>
      <c r="R989" s="178"/>
    </row>
    <row r="990" ht="15.75" customHeight="1">
      <c r="K990" s="177"/>
      <c r="R990" s="178"/>
    </row>
    <row r="991" ht="15.75" customHeight="1">
      <c r="K991" s="177"/>
      <c r="R991" s="178"/>
    </row>
    <row r="992" ht="15.75" customHeight="1">
      <c r="K992" s="177"/>
      <c r="R992" s="178"/>
    </row>
    <row r="993" ht="15.75" customHeight="1">
      <c r="K993" s="177"/>
      <c r="R993" s="178"/>
    </row>
    <row r="994" ht="15.75" customHeight="1">
      <c r="K994" s="177"/>
      <c r="R994" s="178"/>
    </row>
    <row r="995" ht="15.75" customHeight="1">
      <c r="K995" s="177"/>
      <c r="R995" s="178"/>
    </row>
    <row r="996" ht="15.75" customHeight="1">
      <c r="K996" s="177"/>
      <c r="R996" s="178"/>
    </row>
    <row r="997" ht="15.75" customHeight="1">
      <c r="K997" s="177"/>
      <c r="R997" s="178"/>
    </row>
    <row r="998" ht="15.75" customHeight="1">
      <c r="K998" s="177"/>
      <c r="R998" s="178"/>
    </row>
  </sheetData>
  <mergeCells count="24">
    <mergeCell ref="A2:V3"/>
    <mergeCell ref="B5:B6"/>
    <mergeCell ref="C5:J5"/>
    <mergeCell ref="K5:K6"/>
    <mergeCell ref="L5:O5"/>
    <mergeCell ref="Q5:Q6"/>
    <mergeCell ref="R5:V5"/>
    <mergeCell ref="A5:A6"/>
    <mergeCell ref="B83:B84"/>
    <mergeCell ref="C83:J83"/>
    <mergeCell ref="K83:K84"/>
    <mergeCell ref="L83:N83"/>
    <mergeCell ref="Q83:Q84"/>
    <mergeCell ref="R83:V83"/>
    <mergeCell ref="B100:B101"/>
    <mergeCell ref="A102:B102"/>
    <mergeCell ref="A112:B112"/>
    <mergeCell ref="A83:A84"/>
    <mergeCell ref="A100:A101"/>
    <mergeCell ref="C100:J100"/>
    <mergeCell ref="K100:K101"/>
    <mergeCell ref="L100:N100"/>
    <mergeCell ref="Q100:Q101"/>
    <mergeCell ref="R100:V100"/>
  </mergeCells>
  <printOptions/>
  <pageMargins bottom="0.75" footer="0.0" header="0.0" left="0.7" right="0.7" top="0.75"/>
  <pageSetup scale="5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2021-08-01T21:56:11Z</dcterms:created>
  <dc:creator>user</dc:creator>
</cp:coreProperties>
</file>